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T:\Executive\ESG\2026\Sustianability Report\00. FINAL\"/>
    </mc:Choice>
  </mc:AlternateContent>
  <xr:revisionPtr revIDLastSave="0" documentId="13_ncr:1_{33A66938-6266-49E7-A160-38F6D3D54BFA}" xr6:coauthVersionLast="47" xr6:coauthVersionMax="47" xr10:uidLastSave="{00000000-0000-0000-0000-000000000000}"/>
  <workbookProtection workbookAlgorithmName="SHA-512" workbookHashValue="D+i9g7deHvuXGlFg0F0EWLoGnFzKHPxKH3mXq0vZ2c0o4oi95iOinnVFxzO2HPc7Rez+rxG7w0VdDdsj+ttJMQ==" workbookSaltValue="XkxC6FOaeqT6S/vejqW5HQ==" workbookSpinCount="100000" lockStructure="1"/>
  <bookViews>
    <workbookView xWindow="38280" yWindow="5445" windowWidth="29040" windowHeight="15720" xr2:uid="{778103C1-B56E-4F74-A74F-81A0128BFACF}"/>
  </bookViews>
  <sheets>
    <sheet name="Home" sheetId="11" r:id="rId1"/>
    <sheet name="Overview" sheetId="12" r:id="rId2"/>
    <sheet name="Environment" sheetId="2" r:id="rId3"/>
    <sheet name="Governance" sheetId="3" r:id="rId4"/>
    <sheet name="Social" sheetId="8" r:id="rId5"/>
    <sheet name="Health &amp; Safety" sheetId="6" r:id="rId6"/>
    <sheet name="GRI &amp; SASB" sheetId="10" r:id="rId7"/>
    <sheet name="Operators - Environmental" sheetId="26" r:id="rId8"/>
    <sheet name="Operators - Social" sheetId="27" r:id="rId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 i="2" l="1"/>
  <c r="D29" i="2"/>
  <c r="D28" i="2"/>
  <c r="C42" i="8" l="1"/>
  <c r="C26" i="2" l="1"/>
  <c r="F26" i="2"/>
  <c r="E67" i="8" l="1"/>
  <c r="C43" i="8"/>
  <c r="D42" i="8"/>
  <c r="C41" i="8"/>
  <c r="D40" i="8"/>
  <c r="C40" i="8"/>
  <c r="D39" i="8"/>
  <c r="C39" i="8"/>
  <c r="D38" i="8"/>
  <c r="C38" i="8"/>
  <c r="F28" i="2" l="1"/>
  <c r="E28" i="2"/>
  <c r="F29" i="2"/>
  <c r="E26" i="2"/>
  <c r="E29" i="2" s="1"/>
  <c r="D26" i="2"/>
  <c r="F11" i="2"/>
  <c r="E11" i="2"/>
  <c r="D11" i="2"/>
  <c r="C11" i="2"/>
</calcChain>
</file>

<file path=xl/sharedStrings.xml><?xml version="1.0" encoding="utf-8"?>
<sst xmlns="http://schemas.openxmlformats.org/spreadsheetml/2006/main" count="882" uniqueCount="657">
  <si>
    <t xml:space="preserve"> </t>
  </si>
  <si>
    <t>Location</t>
  </si>
  <si>
    <t>St.John's headquarters</t>
  </si>
  <si>
    <t>Toronto shared office</t>
  </si>
  <si>
    <t>Total</t>
  </si>
  <si>
    <r>
      <t>Energy derived from renewable resources (% of total)</t>
    </r>
    <r>
      <rPr>
        <vertAlign val="superscript"/>
        <sz val="10"/>
        <color theme="1"/>
        <rFont val="Tisa Sans Pro"/>
        <family val="2"/>
      </rPr>
      <t>1</t>
    </r>
  </si>
  <si>
    <t>not reported</t>
  </si>
  <si>
    <r>
      <t>Energy derived from non-renewable resources (% of total)</t>
    </r>
    <r>
      <rPr>
        <vertAlign val="superscript"/>
        <sz val="10"/>
        <color theme="1"/>
        <rFont val="Tisa Sans Pro"/>
        <family val="2"/>
      </rPr>
      <t>1</t>
    </r>
  </si>
  <si>
    <r>
      <t>Energy derived from renewable resources (kWh)</t>
    </r>
    <r>
      <rPr>
        <vertAlign val="superscript"/>
        <sz val="10"/>
        <color theme="1"/>
        <rFont val="Tisa Sans Pro"/>
        <family val="2"/>
      </rPr>
      <t>1</t>
    </r>
  </si>
  <si>
    <r>
      <t>Energy derived from non-renewable resources (kWh)</t>
    </r>
    <r>
      <rPr>
        <vertAlign val="superscript"/>
        <sz val="10"/>
        <color theme="1"/>
        <rFont val="Tisa Sans Pro"/>
        <family val="2"/>
      </rPr>
      <t>1</t>
    </r>
  </si>
  <si>
    <t xml:space="preserve">Metric </t>
  </si>
  <si>
    <t>Scope 1 (direct)</t>
  </si>
  <si>
    <r>
      <t>Scope 2 (indirect) (location-based)</t>
    </r>
    <r>
      <rPr>
        <vertAlign val="superscript"/>
        <sz val="10"/>
        <color theme="1"/>
        <rFont val="Tisa Sans Pro"/>
        <family val="2"/>
      </rPr>
      <t>2</t>
    </r>
  </si>
  <si>
    <t>Total Scope 1 and Scope 2</t>
  </si>
  <si>
    <t>Scope 3</t>
  </si>
  <si>
    <t>Business travel</t>
  </si>
  <si>
    <t>Employee commuting</t>
  </si>
  <si>
    <r>
      <t>Investments (financed emissions)</t>
    </r>
    <r>
      <rPr>
        <vertAlign val="superscript"/>
        <sz val="10"/>
        <color theme="1"/>
        <rFont val="Tisa Sans Pro"/>
        <family val="2"/>
      </rPr>
      <t>3,4</t>
    </r>
  </si>
  <si>
    <t>Total Scope 3</t>
  </si>
  <si>
    <r>
      <t>Total Scope 3 emissions from Genesee</t>
    </r>
    <r>
      <rPr>
        <vertAlign val="superscript"/>
        <sz val="10"/>
        <color theme="1"/>
        <rFont val="Tisa Sans Pro"/>
        <family val="2"/>
      </rPr>
      <t>5</t>
    </r>
  </si>
  <si>
    <t>Nil</t>
  </si>
  <si>
    <t>Scope 3 financed emissions excluding Genesee</t>
  </si>
  <si>
    <t>Total Scope 3 excluding Genesee</t>
  </si>
  <si>
    <r>
      <t>Carbon offsets purchased (tonnes)</t>
    </r>
    <r>
      <rPr>
        <vertAlign val="superscript"/>
        <sz val="10"/>
        <color theme="1"/>
        <rFont val="Tisa Sans Pro"/>
        <family val="2"/>
      </rPr>
      <t>6</t>
    </r>
  </si>
  <si>
    <t>Metric</t>
  </si>
  <si>
    <t>no data</t>
  </si>
  <si>
    <t>Proportion of corporate operations in areas of high water stress</t>
  </si>
  <si>
    <t>Non-GHG Emissions and Waste (Tonnes)</t>
  </si>
  <si>
    <t>Volitile Organic Compounds (VOC)</t>
  </si>
  <si>
    <t>Particulate matter (PM)</t>
  </si>
  <si>
    <t>Hazardous Air Pollutants</t>
  </si>
  <si>
    <t>Total Hazardous Waste</t>
  </si>
  <si>
    <t>Total Waste</t>
  </si>
  <si>
    <r>
      <t>Greenhouse gas emissions (tonnes of CO2</t>
    </r>
    <r>
      <rPr>
        <b/>
        <vertAlign val="subscript"/>
        <sz val="10"/>
        <color theme="1" tint="0.249977111117893"/>
        <rFont val="Tisa Sans Pro"/>
        <family val="2"/>
      </rPr>
      <t>e</t>
    </r>
    <r>
      <rPr>
        <b/>
        <sz val="10"/>
        <color theme="1" tint="0.249977111117893"/>
        <rFont val="Tisa Sans Pro"/>
        <family val="2"/>
      </rPr>
      <t>)</t>
    </r>
    <r>
      <rPr>
        <b/>
        <vertAlign val="superscript"/>
        <sz val="10"/>
        <color theme="1" tint="0.249977111117893"/>
        <rFont val="Tisa Sans Pro"/>
        <family val="2"/>
      </rPr>
      <t>1</t>
    </r>
  </si>
  <si>
    <r>
      <t>Water Consumption</t>
    </r>
    <r>
      <rPr>
        <b/>
        <vertAlign val="superscript"/>
        <sz val="10"/>
        <color theme="1" tint="0.249977111117893"/>
        <rFont val="Tisa Sans Pro"/>
        <family val="2"/>
      </rPr>
      <t>7</t>
    </r>
    <r>
      <rPr>
        <b/>
        <sz val="10"/>
        <color theme="1" tint="0.249977111117893"/>
        <rFont val="Tisa Sans Pro"/>
        <family val="2"/>
      </rPr>
      <t xml:space="preserve"> </t>
    </r>
  </si>
  <si>
    <r>
      <t>St. John's Total Water Consumption (m</t>
    </r>
    <r>
      <rPr>
        <vertAlign val="superscript"/>
        <sz val="10"/>
        <color theme="1"/>
        <rFont val="Tisa Sans Pro"/>
        <family val="2"/>
      </rPr>
      <t>3</t>
    </r>
    <r>
      <rPr>
        <sz val="10"/>
        <color theme="1"/>
        <rFont val="Tisa Sans Pro"/>
        <family val="2"/>
      </rPr>
      <t>)</t>
    </r>
  </si>
  <si>
    <r>
      <t>Toronto Total Water Consumption (m</t>
    </r>
    <r>
      <rPr>
        <vertAlign val="superscript"/>
        <sz val="10"/>
        <color theme="1"/>
        <rFont val="Tisa Sans Pro"/>
        <family val="2"/>
      </rPr>
      <t>3</t>
    </r>
    <r>
      <rPr>
        <sz val="10"/>
        <color theme="1"/>
        <rFont val="Tisa Sans Pro"/>
        <family val="2"/>
      </rPr>
      <t>)</t>
    </r>
  </si>
  <si>
    <r>
      <t>Nitrogen Oxide (No</t>
    </r>
    <r>
      <rPr>
        <vertAlign val="subscript"/>
        <sz val="10"/>
        <color theme="1"/>
        <rFont val="Tisa Sans Pro"/>
        <family val="2"/>
      </rPr>
      <t>x</t>
    </r>
    <r>
      <rPr>
        <sz val="10"/>
        <color theme="1"/>
        <rFont val="Tisa Sans Pro"/>
        <family val="2"/>
      </rPr>
      <t>)</t>
    </r>
  </si>
  <si>
    <r>
      <t>Sulphur Oxide (So</t>
    </r>
    <r>
      <rPr>
        <vertAlign val="subscript"/>
        <sz val="10"/>
        <color theme="1"/>
        <rFont val="Tisa Sans Pro"/>
        <family val="2"/>
      </rPr>
      <t>x</t>
    </r>
    <r>
      <rPr>
        <sz val="10"/>
        <color theme="1"/>
        <rFont val="Tisa Sans Pro"/>
        <family val="2"/>
      </rPr>
      <t>)</t>
    </r>
  </si>
  <si>
    <t>Director Independence and Tenure</t>
  </si>
  <si>
    <t>% of Directors Independent</t>
  </si>
  <si>
    <t>% of Committee Independent</t>
  </si>
  <si>
    <t>Audit Committee</t>
  </si>
  <si>
    <t>Compensation Committee</t>
  </si>
  <si>
    <t>Governance and Sustainability Committee</t>
  </si>
  <si>
    <t>Average Board attendance</t>
  </si>
  <si>
    <t>Average Director tenure (years)</t>
  </si>
  <si>
    <t>Median Director tenure (years)</t>
  </si>
  <si>
    <t>Director Diversity</t>
  </si>
  <si>
    <t>% of Directors male</t>
  </si>
  <si>
    <t>% of Directors female</t>
  </si>
  <si>
    <t>Annual Shareholder Votes</t>
  </si>
  <si>
    <t>% votes in favour of Directors (average among Directors)</t>
  </si>
  <si>
    <t>% voting support for Say on Pay</t>
  </si>
  <si>
    <t>Insider Ownership</t>
  </si>
  <si>
    <t>% shares owned by management and Directors</t>
  </si>
  <si>
    <t>Compliance Breaches</t>
  </si>
  <si>
    <t>Corruption incidents</t>
  </si>
  <si>
    <t>Whistleblower complaints</t>
  </si>
  <si>
    <t>Environmental fines, penalties, litigation or settlements</t>
  </si>
  <si>
    <t>Anti-corruption policy violations</t>
  </si>
  <si>
    <t>Compliance</t>
  </si>
  <si>
    <t>% of employees who provided formal attestation of the Code of Conduct</t>
  </si>
  <si>
    <t>IT &amp; Cybersecurity</t>
  </si>
  <si>
    <t xml:space="preserve">Material cyber-related breaches </t>
  </si>
  <si>
    <t>Compliance with Cybersecurity Awareness Training Program</t>
  </si>
  <si>
    <t>Donations</t>
  </si>
  <si>
    <t>Total Community Investment</t>
  </si>
  <si>
    <t>% of overall donation spend supporting humanitarian assistance in areas of exploration</t>
  </si>
  <si>
    <r>
      <t>% of Directors Diverse Persons</t>
    </r>
    <r>
      <rPr>
        <vertAlign val="superscript"/>
        <sz val="10"/>
        <color theme="1"/>
        <rFont val="Tisa Sans Pro"/>
        <family val="2"/>
      </rPr>
      <t>2</t>
    </r>
  </si>
  <si>
    <r>
      <t>Average Director Age</t>
    </r>
    <r>
      <rPr>
        <vertAlign val="superscript"/>
        <sz val="10"/>
        <color theme="1"/>
        <rFont val="Tisa Sans Pro"/>
        <family val="2"/>
      </rPr>
      <t>1</t>
    </r>
  </si>
  <si>
    <r>
      <t>Shares Outstanding</t>
    </r>
    <r>
      <rPr>
        <vertAlign val="superscript"/>
        <sz val="10"/>
        <color theme="1"/>
        <rFont val="Tisa Sans Pro"/>
        <family val="2"/>
      </rPr>
      <t>1</t>
    </r>
  </si>
  <si>
    <t>Employees</t>
  </si>
  <si>
    <t>Full-time Employees</t>
  </si>
  <si>
    <t>Contractors</t>
  </si>
  <si>
    <t>Employment by Age</t>
  </si>
  <si>
    <t>&lt;30</t>
  </si>
  <si>
    <t>30-50</t>
  </si>
  <si>
    <t>50+</t>
  </si>
  <si>
    <t>New female hires</t>
  </si>
  <si>
    <t>&lt;30 years of age</t>
  </si>
  <si>
    <t>30-50 years of age</t>
  </si>
  <si>
    <t>50+ years of age</t>
  </si>
  <si>
    <t>New male hires</t>
  </si>
  <si>
    <t>Visible Minority</t>
  </si>
  <si>
    <t>Employee Turnover</t>
  </si>
  <si>
    <t>Female turnover rate</t>
  </si>
  <si>
    <t>Total turnover rate</t>
  </si>
  <si>
    <t>Diversity</t>
  </si>
  <si>
    <t>Total female employment</t>
  </si>
  <si>
    <t>Total female employment (as % of total employment)</t>
  </si>
  <si>
    <t>% female of total management or higher positions</t>
  </si>
  <si>
    <t>% female of total executives positions</t>
  </si>
  <si>
    <t>% employees identifying as a racial or ethnic minority</t>
  </si>
  <si>
    <t>% employees identifying as diverse persons</t>
  </si>
  <si>
    <t>Labour Relations</t>
  </si>
  <si>
    <t>% of staff covered by collective bargaining agreements</t>
  </si>
  <si>
    <t>% of staff with right to form collective agreements</t>
  </si>
  <si>
    <t>Strikes or lockouts</t>
  </si>
  <si>
    <t>Human rights violations (#)</t>
  </si>
  <si>
    <t>Incidents of corruption</t>
  </si>
  <si>
    <t>Reports of discrimination, violence or harassment</t>
  </si>
  <si>
    <t>Claims concerning breaches of customer privacy and loss of customer data</t>
  </si>
  <si>
    <t>% of FTEs receiving vacation pay, sick pay, parental leave pay and health &amp; other benefits</t>
  </si>
  <si>
    <t>% FTEs receiving regular performance reviews</t>
  </si>
  <si>
    <t>N/A</t>
  </si>
  <si>
    <t>Hours per employee (average)</t>
  </si>
  <si>
    <t>Hours per female employee</t>
  </si>
  <si>
    <t>Hours per male employee</t>
  </si>
  <si>
    <t>Professional Development - Technical</t>
  </si>
  <si>
    <t>Finance</t>
  </si>
  <si>
    <t>Cybersecurity</t>
  </si>
  <si>
    <t>Average hours per employee (overall)</t>
  </si>
  <si>
    <r>
      <t>Ethics</t>
    </r>
    <r>
      <rPr>
        <vertAlign val="superscript"/>
        <sz val="10"/>
        <color theme="1"/>
        <rFont val="Tisa Sans Pro"/>
        <family val="2"/>
      </rPr>
      <t>5</t>
    </r>
  </si>
  <si>
    <t>Fatality rate</t>
  </si>
  <si>
    <t>Fatalities</t>
  </si>
  <si>
    <t>Lost-time injuries</t>
  </si>
  <si>
    <t>Total recordable injuries</t>
  </si>
  <si>
    <t>Near misses</t>
  </si>
  <si>
    <r>
      <t>LTIFR</t>
    </r>
    <r>
      <rPr>
        <vertAlign val="superscript"/>
        <sz val="10"/>
        <color theme="1"/>
        <rFont val="Tisa Sans Pro"/>
        <family val="2"/>
      </rPr>
      <t>1</t>
    </r>
  </si>
  <si>
    <r>
      <t>TFRIR</t>
    </r>
    <r>
      <rPr>
        <vertAlign val="superscript"/>
        <sz val="10"/>
        <color theme="1"/>
        <rFont val="Tisa Sans Pro"/>
        <family val="2"/>
      </rPr>
      <t>2</t>
    </r>
  </si>
  <si>
    <r>
      <t>AIFR</t>
    </r>
    <r>
      <rPr>
        <vertAlign val="superscript"/>
        <sz val="10"/>
        <color theme="1"/>
        <rFont val="Tisa Sans Pro"/>
        <family val="2"/>
      </rPr>
      <t>3</t>
    </r>
  </si>
  <si>
    <r>
      <t>NMIFR</t>
    </r>
    <r>
      <rPr>
        <vertAlign val="superscript"/>
        <sz val="10"/>
        <color theme="1"/>
        <rFont val="Tisa Sans Pro"/>
        <family val="2"/>
      </rPr>
      <t>4</t>
    </r>
  </si>
  <si>
    <t>Safety Indicators</t>
  </si>
  <si>
    <t>Injury Statistics</t>
  </si>
  <si>
    <t>GRI Standards Metric</t>
  </si>
  <si>
    <t>Description</t>
  </si>
  <si>
    <t>Comments</t>
  </si>
  <si>
    <t>GRI 2: General Disclosures</t>
  </si>
  <si>
    <t>2-1</t>
  </si>
  <si>
    <t>Organizational details</t>
  </si>
  <si>
    <t>As a royalty company, Altius does not have AUM</t>
  </si>
  <si>
    <t>2-2</t>
  </si>
  <si>
    <t>Entities included in the organization's sustainability reporting</t>
  </si>
  <si>
    <t>2-3</t>
  </si>
  <si>
    <t>Reporting period, frequency and contact point</t>
  </si>
  <si>
    <t>2-4</t>
  </si>
  <si>
    <t>Restatements of information</t>
  </si>
  <si>
    <t>External assurance not provided</t>
  </si>
  <si>
    <t>2-5</t>
  </si>
  <si>
    <t>External assurance</t>
  </si>
  <si>
    <t>Activities and Workers</t>
  </si>
  <si>
    <t>2-6</t>
  </si>
  <si>
    <t>Activities, value chain and other business relationships</t>
  </si>
  <si>
    <t>2-7</t>
  </si>
  <si>
    <t>2-8</t>
  </si>
  <si>
    <t>Workers who are not employees</t>
  </si>
  <si>
    <t>Governance</t>
  </si>
  <si>
    <t>2-9</t>
  </si>
  <si>
    <t>Governance structure and composition</t>
  </si>
  <si>
    <t>2-10</t>
  </si>
  <si>
    <t>Nomination and selection of the highest governance body</t>
  </si>
  <si>
    <t>2-11</t>
  </si>
  <si>
    <t>Chair of the highest governance body in overseeing the management of impacts</t>
  </si>
  <si>
    <t>2-12</t>
  </si>
  <si>
    <t>Role of the highest governance body in overseeing the managent if impacts</t>
  </si>
  <si>
    <t>2-13</t>
  </si>
  <si>
    <t>Delegation of responsibility for managing impacts</t>
  </si>
  <si>
    <t>2-14</t>
  </si>
  <si>
    <t>Role of the highest governance body in sustainability reporting</t>
  </si>
  <si>
    <t>2-15</t>
  </si>
  <si>
    <t>Conflicts of interest</t>
  </si>
  <si>
    <t>2-16</t>
  </si>
  <si>
    <t>Communication of critical concerns</t>
  </si>
  <si>
    <t>2-17</t>
  </si>
  <si>
    <t>Collective knowledge of the highest governance body</t>
  </si>
  <si>
    <t>2-18</t>
  </si>
  <si>
    <t>Evaluation of the performance of the highest governance body</t>
  </si>
  <si>
    <t>2-19</t>
  </si>
  <si>
    <t>Remuneration policies</t>
  </si>
  <si>
    <t>2-20</t>
  </si>
  <si>
    <t>Process to determine remuneration</t>
  </si>
  <si>
    <t>2-21</t>
  </si>
  <si>
    <t>Annual total compensation ratio</t>
  </si>
  <si>
    <t>Strategy, Policies and Practices</t>
  </si>
  <si>
    <t>2-22</t>
  </si>
  <si>
    <t>Statement on sustainable development strategy</t>
  </si>
  <si>
    <t>2-23</t>
  </si>
  <si>
    <t>Policy commitments</t>
  </si>
  <si>
    <t>2-24</t>
  </si>
  <si>
    <t>Embedding policy commitments</t>
  </si>
  <si>
    <t>2-25</t>
  </si>
  <si>
    <t>2-26</t>
  </si>
  <si>
    <t>Mechanisms for seeking advise and raising concerns</t>
  </si>
  <si>
    <t>2-27</t>
  </si>
  <si>
    <t>Compliance with laws and regulations</t>
  </si>
  <si>
    <t>2-28</t>
  </si>
  <si>
    <t>Membership associations</t>
  </si>
  <si>
    <t>Stakeholder Engagement</t>
  </si>
  <si>
    <t>2-29</t>
  </si>
  <si>
    <t>Approach to stakeholder engagement</t>
  </si>
  <si>
    <t>2-30</t>
  </si>
  <si>
    <t>Collective bargaining agreements</t>
  </si>
  <si>
    <t>GRI 3: Material Topics</t>
  </si>
  <si>
    <t>3-1</t>
  </si>
  <si>
    <t>Process to determine material topics</t>
  </si>
  <si>
    <t>3-2</t>
  </si>
  <si>
    <t>List of material topics</t>
  </si>
  <si>
    <t>3-3</t>
  </si>
  <si>
    <t>Management of material topics</t>
  </si>
  <si>
    <t>GRI 205: Anti-Corruption</t>
  </si>
  <si>
    <t>205-1</t>
  </si>
  <si>
    <t>Operations assessed for risks related to corruption</t>
  </si>
  <si>
    <t>205-2</t>
  </si>
  <si>
    <t>Communications and training about anti-corruption policies and procedures</t>
  </si>
  <si>
    <t>205-3</t>
  </si>
  <si>
    <t>Confirmed incidents of corruption and actions taken</t>
  </si>
  <si>
    <t>GRI 302: Energy</t>
  </si>
  <si>
    <t>302-1</t>
  </si>
  <si>
    <t>Energy consumption within the organization</t>
  </si>
  <si>
    <t>Energy consumption outside the organization</t>
  </si>
  <si>
    <t>Energy intensity</t>
  </si>
  <si>
    <t>Reduction of energy consumption</t>
  </si>
  <si>
    <t>Reductions in energy requrements of products and services</t>
  </si>
  <si>
    <t>Water withdrawal</t>
  </si>
  <si>
    <t>Water discharge</t>
  </si>
  <si>
    <t>Water consumption</t>
  </si>
  <si>
    <t>GRI 303: Water and Effluents</t>
  </si>
  <si>
    <t>GRI 304: Biodiversity</t>
  </si>
  <si>
    <t>Operational sites owned, leased, managed in, or adjacent to, protected areas and areas of high biodiversity value outside potected areas</t>
  </si>
  <si>
    <t>Significant impacts of activities, products and services on biodiversity</t>
  </si>
  <si>
    <t>302-2</t>
  </si>
  <si>
    <t>302-3</t>
  </si>
  <si>
    <t>302-4</t>
  </si>
  <si>
    <t>302-5</t>
  </si>
  <si>
    <t>303-1</t>
  </si>
  <si>
    <t>303-2</t>
  </si>
  <si>
    <t>303-3</t>
  </si>
  <si>
    <t>304-1</t>
  </si>
  <si>
    <t>304-2</t>
  </si>
  <si>
    <t>GRI 305: Emissions</t>
  </si>
  <si>
    <t>Direct (Scope 1) GHG emissions</t>
  </si>
  <si>
    <t>Energy indirect (Scope 2) GHG emissions</t>
  </si>
  <si>
    <t>Other indirect (Scope 3) GHG emissions</t>
  </si>
  <si>
    <t>GHG emissions intensity</t>
  </si>
  <si>
    <t>Reduction of GHG emissions</t>
  </si>
  <si>
    <t>Emissions of ozone-depleting substances (ODS)</t>
  </si>
  <si>
    <t>Nitrogen oxides (NOx), sulfur oxides (SOx), and other significant air emissions</t>
  </si>
  <si>
    <t>305-1</t>
  </si>
  <si>
    <t>305-2</t>
  </si>
  <si>
    <t>305-3</t>
  </si>
  <si>
    <t>305-4</t>
  </si>
  <si>
    <t>305-5</t>
  </si>
  <si>
    <t>305-6</t>
  </si>
  <si>
    <t>305-7</t>
  </si>
  <si>
    <t>GRI 306: Waste</t>
  </si>
  <si>
    <t>Waste generation and significant waste-related impacts</t>
  </si>
  <si>
    <t>306-1</t>
  </si>
  <si>
    <t>GRI 401: Employment</t>
  </si>
  <si>
    <t>401-1</t>
  </si>
  <si>
    <t>New employee hires and employee turnover</t>
  </si>
  <si>
    <t>Benefits provided to full-time employees that are not provided to temporary or part-time employees</t>
  </si>
  <si>
    <t>Parental leave</t>
  </si>
  <si>
    <t>401-2</t>
  </si>
  <si>
    <t>401-3</t>
  </si>
  <si>
    <t>GRI 403: Occupational Health and Safety</t>
  </si>
  <si>
    <t>Occupational health and safety management system</t>
  </si>
  <si>
    <t>Hazard identification, risk assessment, and incident investigation</t>
  </si>
  <si>
    <t>Occupational health services</t>
  </si>
  <si>
    <t>Worker participation, consultation, and communication on occupational health and safety</t>
  </si>
  <si>
    <t>Worker training on occupational health and safety</t>
  </si>
  <si>
    <t>Promotion of worker health</t>
  </si>
  <si>
    <t>Prevention and mitigation of occupational health and safety impacts directly linked by business relationships</t>
  </si>
  <si>
    <t>Workers covered by an occupational health and safety management system</t>
  </si>
  <si>
    <t>Work-related injuries</t>
  </si>
  <si>
    <t>Work-related ill health</t>
  </si>
  <si>
    <t>403-1</t>
  </si>
  <si>
    <t>403-2</t>
  </si>
  <si>
    <t>403-3</t>
  </si>
  <si>
    <t>403-4</t>
  </si>
  <si>
    <t>403-5</t>
  </si>
  <si>
    <t>403-6</t>
  </si>
  <si>
    <t>403-7</t>
  </si>
  <si>
    <t>403-8</t>
  </si>
  <si>
    <t>403-9</t>
  </si>
  <si>
    <t>403-10</t>
  </si>
  <si>
    <t>GRI 404: Training and Education</t>
  </si>
  <si>
    <t>Average hours of training per year per employee</t>
  </si>
  <si>
    <t>Programs for upgrading employee skills and transition assistance programs</t>
  </si>
  <si>
    <t>Percentage of employees receiving regular performance and career development reviews</t>
  </si>
  <si>
    <t>404-1</t>
  </si>
  <si>
    <t>Diversity of governance bodies and employees</t>
  </si>
  <si>
    <t>404-2</t>
  </si>
  <si>
    <t>404-3</t>
  </si>
  <si>
    <t>405-1</t>
  </si>
  <si>
    <t>GRI 405: Diversity and Equal Opportunity</t>
  </si>
  <si>
    <t xml:space="preserve">GRI 406: Non-discrimination </t>
  </si>
  <si>
    <t>Incidents of discrimination and corrective actions taken</t>
  </si>
  <si>
    <t>GRI 408: Child Labour</t>
  </si>
  <si>
    <t>Operations and suppliers at significant risk for incidents of child labour</t>
  </si>
  <si>
    <t>GRI 409: Forced or Compulsory Labour</t>
  </si>
  <si>
    <t>Operations and suppliers at significant risk for incidents of forced or compulsory labor</t>
  </si>
  <si>
    <t>GRI 411: Rights of Indigenous Peoples</t>
  </si>
  <si>
    <t>GRI 417: Marketing and Labeling</t>
  </si>
  <si>
    <t>406-1</t>
  </si>
  <si>
    <t>408-1</t>
  </si>
  <si>
    <t>409-1</t>
  </si>
  <si>
    <t>417-3</t>
  </si>
  <si>
    <t>Incidents of non-compliance concerning marketing communications</t>
  </si>
  <si>
    <t>TCFD Recommendations</t>
  </si>
  <si>
    <t>a)</t>
  </si>
  <si>
    <t>Describe the board's oversight of climate-related risks and opportunities</t>
  </si>
  <si>
    <t>b)</t>
  </si>
  <si>
    <t>Describe management's role in assessing and managing climate-related risks and opportunities</t>
  </si>
  <si>
    <t>Strategy</t>
  </si>
  <si>
    <t>Describe the climate-related risks and opportunities the organization has identified over the short, medium, and long term</t>
  </si>
  <si>
    <t>Describe the impact of climate-related risks and opportunities on the organization's businesses, strategy, and financial planning</t>
  </si>
  <si>
    <t>Describe the resilience of the organization's strategy, taking into considering difference climate-related scenarios, including a 2°C or lower scenario</t>
  </si>
  <si>
    <t>Risk Management</t>
  </si>
  <si>
    <t>Describe the organization's processes for identifying and assessing climate-related risks</t>
  </si>
  <si>
    <t>Describe the organization's processes for managing climate-related risks</t>
  </si>
  <si>
    <t>Describe how processes for identifying, assessing, and managing climate-related risks are integrated into the organization's overall risk management</t>
  </si>
  <si>
    <t>Metrics and Targets</t>
  </si>
  <si>
    <t>Disclose the metrics used by the organization to assess climate-related risks and opportunities in line with its strategy and risks management process</t>
  </si>
  <si>
    <t>Dislcose Scope 1, Scope 2, and if appropriate, Scope 3 greenhouse gas (GHG) emissions, and the related risks</t>
  </si>
  <si>
    <t>Describe the targets used by the organization to manage climate-related risks and opportunities and performance against targets</t>
  </si>
  <si>
    <t>c)</t>
  </si>
  <si>
    <t>Transparent Information &amp; Fair Advice for Customers</t>
  </si>
  <si>
    <t>FN-AC-270a.1</t>
  </si>
  <si>
    <t>FN-AC-270a.2</t>
  </si>
  <si>
    <t>411-1</t>
  </si>
  <si>
    <t>FN-AC-270a.3</t>
  </si>
  <si>
    <t>Description of approach to informing customers about products and service</t>
  </si>
  <si>
    <t>Employee Diversity &amp; Inclusion</t>
  </si>
  <si>
    <t>Percentage of (1) gender and (2) diversity group representation for (a) executive management, (b) non-executive management, (c) professionals, and (d) all other employees</t>
  </si>
  <si>
    <t>FN-AC-330a.1</t>
  </si>
  <si>
    <t>Incorporation of Enviornmental, Social, and Governance Factors in Investment Management &amp; Advisory</t>
  </si>
  <si>
    <t>Amount of assets under management, by asset class, that employ (1) integration of environmental, social, and governance (ESG) issues, (2) sustainability themed investing and (3) screening</t>
  </si>
  <si>
    <t>Description of approach to incorporation of environmental, social and governance (ESG) factors in investment or wealth management processes and strategies</t>
  </si>
  <si>
    <t>Description of proxy voting and investee engagement policies and procedures</t>
  </si>
  <si>
    <t>FN-AC-410a.1</t>
  </si>
  <si>
    <t>FN-AC-410a.2</t>
  </si>
  <si>
    <t>FN-AC-410a.3</t>
  </si>
  <si>
    <t>Financed Emissions</t>
  </si>
  <si>
    <t>Absolute gross financed emissions, disaggregated by (1) Scope 1, (2) Scope 2 and (3) Scope 3</t>
  </si>
  <si>
    <t>Total amount of assets under management (AUM) included in the financed emissions disclosure</t>
  </si>
  <si>
    <t>Percentage of total assets under management (AUM) included in the financed emissions calculation</t>
  </si>
  <si>
    <t>Description of the methodology used to calculate financed emissions</t>
  </si>
  <si>
    <t>FN-AC-410b.1</t>
  </si>
  <si>
    <t>FN-AC-410b.2</t>
  </si>
  <si>
    <t>FN-AC-410b.3</t>
  </si>
  <si>
    <t>FN-AC-410b.4</t>
  </si>
  <si>
    <t>Business Ethics</t>
  </si>
  <si>
    <t>Total amount of monetary losses as a result of legal proceedings associated with fraud, insider trading, antitrust, anti-competitive behaviour, market manipulation, malpractice, or other related financial industry laws or regulations</t>
  </si>
  <si>
    <t>Description of whistleblower policies and procedures</t>
  </si>
  <si>
    <t>FN-AC-510a.1</t>
  </si>
  <si>
    <t>FN-AC-510a.2</t>
  </si>
  <si>
    <t>Sustainability Disclosures Topics &amp; Metrics</t>
  </si>
  <si>
    <t>Activity Metrics</t>
  </si>
  <si>
    <t>Total assets under management (AUM)</t>
  </si>
  <si>
    <t>Total assets under custody and supervision</t>
  </si>
  <si>
    <t>FN-AC-000.A</t>
  </si>
  <si>
    <t>FN-AC-000.B</t>
  </si>
  <si>
    <t>Asset Management &amp; Custody Activities</t>
  </si>
  <si>
    <t>SASB Standards</t>
  </si>
  <si>
    <t>Metals &amp; Mining</t>
  </si>
  <si>
    <t>Greenhouse Gas Emissions</t>
  </si>
  <si>
    <t>Gross global Scope 1 emissions, percentage covered under emissions-limiting regulations</t>
  </si>
  <si>
    <t>Discussion of long- and short-term strategy or plan to manage Scope 1 emissions, emissions reduction targets, and an analysis of performance against those targets</t>
  </si>
  <si>
    <t>EM-MM-110a.1</t>
  </si>
  <si>
    <t>EM-MM-110a.2</t>
  </si>
  <si>
    <t>Air Quality</t>
  </si>
  <si>
    <t>Air emissions of the following pollutants: (1) CO, (2) NOx (excluding N2O), (3) SOx, (4) particulate matter (PM10), (5) mercury (Hg), (6) lead (Pb), and (7) volatile organic compounds (VOCs)</t>
  </si>
  <si>
    <t>EM-MM-120a.1</t>
  </si>
  <si>
    <t>Energy Management</t>
  </si>
  <si>
    <t>(1) Total energy consumed, (2) percentage grid electricity and (3) percentage renewable</t>
  </si>
  <si>
    <t>EM-MM-130a.1</t>
  </si>
  <si>
    <t>Water Management</t>
  </si>
  <si>
    <t>(1) Total water withdrawn, (2) total water consumed; percentage of each in regions with High or Extremely High Baseline Water Stress</t>
  </si>
  <si>
    <t>Number of incidents of non-compliance associated with water quality permits, standards and regulations</t>
  </si>
  <si>
    <t>Waste &amp; Hazardous Materials Management</t>
  </si>
  <si>
    <t>Total weight of non-mineral waste generated</t>
  </si>
  <si>
    <t>Total weight of tailings produced</t>
  </si>
  <si>
    <t>Total weight of waste rock generated</t>
  </si>
  <si>
    <t>Total weight of hazardous waste recycled</t>
  </si>
  <si>
    <t>Number of significant incidents associated with hazardous materials and waste management</t>
  </si>
  <si>
    <t>Total weight of hazardous waste generated</t>
  </si>
  <si>
    <t>Description of waste and hazardous materials management policies and procedures for active and inactive operations</t>
  </si>
  <si>
    <t>EM-MM-140a.1</t>
  </si>
  <si>
    <t>EM-MM-140a.2</t>
  </si>
  <si>
    <t>EM-MM-150a.4</t>
  </si>
  <si>
    <t>EM-MM-150a.5</t>
  </si>
  <si>
    <t>EM-MM-150a.6</t>
  </si>
  <si>
    <t>EM-MM-150a.7</t>
  </si>
  <si>
    <t>EM-MM-150a.8</t>
  </si>
  <si>
    <t>EM-MM-150a.9</t>
  </si>
  <si>
    <t>EM-MM-150a.10</t>
  </si>
  <si>
    <t>Biodiversity Impacts</t>
  </si>
  <si>
    <t>Description of environmental management policies and practices for active sites</t>
  </si>
  <si>
    <t>Percentage of mine sites where acid rock drainage is: (1) predicted to occur, (2) actively mitigated, and (3) under treatment or remediation</t>
  </si>
  <si>
    <t>Percentage of (1) proved and (2) probable reserves in or near sites with protected conservation status or endangered species habitat</t>
  </si>
  <si>
    <t>EM-MM-160a.1</t>
  </si>
  <si>
    <t>EM-MM-160a.2</t>
  </si>
  <si>
    <t>EM-MM-160a.3</t>
  </si>
  <si>
    <t>Security, Human Rights &amp; Rights of Indigenous Peoples</t>
  </si>
  <si>
    <t>Percentage of (1) proved and (2) probable reserves in or near areas of conflict</t>
  </si>
  <si>
    <t>Percentage of (1) proved and (2) probable reserves in or near indigenous land</t>
  </si>
  <si>
    <t>Discussion of engagement processes and due diligence practices with respect to
human rights, indigenous rights, and operation in areas of conflict</t>
  </si>
  <si>
    <t>EM-MM-210a.1</t>
  </si>
  <si>
    <t>EM-MM-210a.2</t>
  </si>
  <si>
    <t>EM-MM-210a.3</t>
  </si>
  <si>
    <t>Community Relations</t>
  </si>
  <si>
    <t>Discussion of process to manage risks and opportunities associated with community rights and interests</t>
  </si>
  <si>
    <t>(1) Number and (2) duration of non-technical delays</t>
  </si>
  <si>
    <t>EM-MM-210b.1</t>
  </si>
  <si>
    <t>EM-MM-210b.2</t>
  </si>
  <si>
    <t xml:space="preserve">Percentage of active workforce employed under collective agreements </t>
  </si>
  <si>
    <t>(1) Number and (2) duration of strikes and lockouts</t>
  </si>
  <si>
    <t>EM-MM-310a.1</t>
  </si>
  <si>
    <t>EM-MM-310a.2</t>
  </si>
  <si>
    <t>Workforce Health &amp; Safety</t>
  </si>
  <si>
    <t>(1) All-incidence rate, (2) fatality rate, (3) near miss frequency rate (NMFR) and (4) average hours of health, safety, and emergency response training for (a) direct employees and (b) contract employees</t>
  </si>
  <si>
    <t>EM-MM-320a.1</t>
  </si>
  <si>
    <t>Business Ethics &amp; Transparency</t>
  </si>
  <si>
    <t>Description of the management system for prevention of corruption and bribery throughout the value chain</t>
  </si>
  <si>
    <t>Production in countries that have the 20 lowest rankings in Transparency International’s Corruption Perception Index</t>
  </si>
  <si>
    <t>EM-MM-510a.1</t>
  </si>
  <si>
    <t>EM-MM-510a.2</t>
  </si>
  <si>
    <t>Tailings Storage Facilities Management</t>
  </si>
  <si>
    <t>Tailings storage facility inventory table: (1) facility name, (2) location, (3) ownership status, (4) operational status, (5) construction method, (6) maximum permitted storage capacity, (7) current amount of tailings stored, (8) consequence classification, (9) date of most recent independent technical review, (10) material findings, (11) mitigation measures, (12) site-specific EPRP</t>
  </si>
  <si>
    <t>Summary of tailings management systems and governance structure used to
monitor and maintain the stability of tailings storage facilities</t>
  </si>
  <si>
    <t>Approach to development of Emergency Preparedness and Response Plans (EPRPs) for tailings storage facilities</t>
  </si>
  <si>
    <t>EM-MM-540a.1</t>
  </si>
  <si>
    <t>EM-MM-540a.2</t>
  </si>
  <si>
    <t>EM-MM-540a.3</t>
  </si>
  <si>
    <t>Sustainability Disclosure Topics &amp; Metrics</t>
  </si>
  <si>
    <t>Production of (1) metal ores and (2) finished metal products</t>
  </si>
  <si>
    <t>Total number of employees, percentage contractors</t>
  </si>
  <si>
    <t>EM-MM-000.A</t>
  </si>
  <si>
    <t>EM-MM-000.B</t>
  </si>
  <si>
    <t>Altius Minerals 2026 Sustainability Databook</t>
  </si>
  <si>
    <t>for the year ended December 2025</t>
  </si>
  <si>
    <t>Boundaries and Scope</t>
  </si>
  <si>
    <t>All monetary figures referenced in the Report are in Canadian dollars (unless otherwise specified). Some values and percentages may not add to the total figure or 100% due to rounding.</t>
  </si>
  <si>
    <t xml:space="preserve">Data in the tables has been restated as footnoted due to the collection of new information or new methodologies. </t>
  </si>
  <si>
    <t>Cautionary Notes</t>
  </si>
  <si>
    <t>New Employee Hires</t>
  </si>
  <si>
    <t>This report contains environmental, social, and governance (ESG) disclosures intended to provide transparency regarding the company’s sustainability-related practices, risks, and opportunities. Certain statements may include forward-looking information based on current expectations, estimates, and assumptions that are subject to risks and uncertainties. These disclosures are not guarantees of future performance and should not be interpreted as absolute or independently verified assurances of outcomes. The company makes reasonable efforts to ensure the accuracy of ESG data and statements as of the reporting date, but some metrics may rely on estimates, evolving methodologies, or third-party information. This report is not intended to mislead stakeholders or create undue reliance on ESG claims and aligns with applicable guidance under Canada’s Bill C-59 and related anti-greenwashing provisions.
This Report contains forward-looking information. The statements are based on reasonable assumptions and expectations of management and Altius provides no assurance that actual events will meet management’s expectations. In certain cases, forward-looking information may be identified by such terms as “anticipates”, “believes”, “could”, “estimates”, “expects”, “may”, “shall”, “will”, or “would”.</t>
  </si>
  <si>
    <r>
      <t>Employees</t>
    </r>
    <r>
      <rPr>
        <b/>
        <vertAlign val="superscript"/>
        <sz val="10"/>
        <color theme="1" tint="0.249977111117893"/>
        <rFont val="Tisa Sans Pro"/>
        <family val="2"/>
      </rPr>
      <t>1</t>
    </r>
  </si>
  <si>
    <r>
      <t>% FTEs receiving income that meets or exceeds provincial living wage schedules</t>
    </r>
    <r>
      <rPr>
        <vertAlign val="superscript"/>
        <sz val="10"/>
        <color theme="1"/>
        <rFont val="Tisa Sans Pro"/>
        <family val="2"/>
      </rPr>
      <t>4</t>
    </r>
  </si>
  <si>
    <r>
      <t>Male turnover rate</t>
    </r>
    <r>
      <rPr>
        <vertAlign val="superscript"/>
        <sz val="10"/>
        <color theme="1"/>
        <rFont val="Tisa Sans Pro"/>
        <family val="2"/>
      </rPr>
      <t>2</t>
    </r>
  </si>
  <si>
    <r>
      <t>% employees identifying as BIPOC</t>
    </r>
    <r>
      <rPr>
        <vertAlign val="superscript"/>
        <sz val="10"/>
        <color theme="1"/>
        <rFont val="Tisa Sans Pro"/>
        <family val="2"/>
      </rPr>
      <t>3</t>
    </r>
  </si>
  <si>
    <t>Restatements and Currency</t>
  </si>
  <si>
    <t>Company Information</t>
  </si>
  <si>
    <t>As a royalty company, Altius does not provude metal ores or finished metal products</t>
  </si>
  <si>
    <t>References</t>
  </si>
  <si>
    <t>Reports</t>
  </si>
  <si>
    <t>Sustainability Report</t>
  </si>
  <si>
    <t>Annual Information Form</t>
  </si>
  <si>
    <t>Annual Financial Statements</t>
  </si>
  <si>
    <t>Management Information Circular</t>
  </si>
  <si>
    <t>Charters</t>
  </si>
  <si>
    <t>Board of Directors Charter</t>
  </si>
  <si>
    <t>Audit Committee Charter</t>
  </si>
  <si>
    <t>Compensation Committee Charter</t>
  </si>
  <si>
    <t>Governance &amp; Sustainability Committee Charter</t>
  </si>
  <si>
    <t>Terms of References and Charters</t>
  </si>
  <si>
    <t>Terms of Reference for the President</t>
  </si>
  <si>
    <t>Terms of Reference for the CEO</t>
  </si>
  <si>
    <t>Policies</t>
  </si>
  <si>
    <t>Code of Conduct for Directors, Officers, and Employees</t>
  </si>
  <si>
    <t>Community Investment Policy</t>
  </si>
  <si>
    <t>Anti-Corruption Policy</t>
  </si>
  <si>
    <t>Board Anti-Discrimination, Inclusion and Diversity Policy</t>
  </si>
  <si>
    <t>Corporate Disclosure, Confidentiality, Anti-Hedging and Insider Trading Policy</t>
  </si>
  <si>
    <t>Employee Wellness Policy</t>
  </si>
  <si>
    <t>ESG Investment Policy</t>
  </si>
  <si>
    <t>Executive Compensation Clawback Policy</t>
  </si>
  <si>
    <t>Health &amp; Safety Policy</t>
  </si>
  <si>
    <t>Human Rights Policy</t>
  </si>
  <si>
    <t>IT, Cybersecurity &amp; AI Usage Policy</t>
  </si>
  <si>
    <t>Majority Voting Policy</t>
  </si>
  <si>
    <t>Anti-Discrimination, Inclusion and Diversity Policy</t>
  </si>
  <si>
    <t>Overboarding Policy</t>
  </si>
  <si>
    <t>Share Ownership Policy</t>
  </si>
  <si>
    <t>Supplier Code of Conduct</t>
  </si>
  <si>
    <t>Whistleblower Policy</t>
  </si>
  <si>
    <t>Articles and By-Laws</t>
  </si>
  <si>
    <t>By-Laws Including Advance Notice By-Law</t>
  </si>
  <si>
    <t>Articles of Incorporation Including Amendments</t>
  </si>
  <si>
    <t>FS</t>
  </si>
  <si>
    <t>MDA</t>
  </si>
  <si>
    <t>Link</t>
  </si>
  <si>
    <t>View</t>
  </si>
  <si>
    <t>The Report covers the ESG performance of Altius Minerals Corporation, including the company’s royalty and streaming business and project generation segment. Information and data are presented for the 2025, 2024, 2023 and 2022 calendar years.</t>
  </si>
  <si>
    <t>2026 Management Information Circular, pg. 10-13</t>
  </si>
  <si>
    <t>2026 Management Information Circular, pg.46-48</t>
  </si>
  <si>
    <t>2026 Management Information Circular, pg.47</t>
  </si>
  <si>
    <t>2026 Management Information Circular, pg.47-48</t>
  </si>
  <si>
    <t>2026 Management Information Circular, pg.48-49</t>
  </si>
  <si>
    <t>Incidents of violations involving rights of Indigenous peoples</t>
  </si>
  <si>
    <t>As a royalty company, Altius does not have any assets under custody and supervision</t>
  </si>
  <si>
    <t>Corporate Information</t>
  </si>
  <si>
    <t>As a royalty company, Altius does not have any tailings storage facility</t>
  </si>
  <si>
    <t>As a royalty company, Altius does not have any active sites but have an internal Environmental Management Plan</t>
  </si>
  <si>
    <t>As a royalty company, Altius does not generate non-mineral waste</t>
  </si>
  <si>
    <t>As a royalty company, Altius does not have any tailings</t>
  </si>
  <si>
    <t>As a royalty company, Altius does not generate hazardous waste</t>
  </si>
  <si>
    <r>
      <t>Electricity Usage (kWh)</t>
    </r>
    <r>
      <rPr>
        <b/>
        <vertAlign val="superscript"/>
        <sz val="10"/>
        <color theme="1" tint="0.249977111117893"/>
        <rFont val="Tisa Sans Pro"/>
        <family val="2"/>
      </rPr>
      <t>1</t>
    </r>
  </si>
  <si>
    <t>Electricity Usage</t>
  </si>
  <si>
    <t>As a royalty company, Altius does not consume energy outside of our organization</t>
  </si>
  <si>
    <t>As a royalty company, Altius does not offer products or services</t>
  </si>
  <si>
    <t>Altius conducts most of its busines in an office-based setting in St. John's and Toronto, Canada</t>
  </si>
  <si>
    <t>Training</t>
  </si>
  <si>
    <t>Altius has an internal Occupational Health and Safety Management System</t>
  </si>
  <si>
    <t>2025 Altius SR, Health &amp; Safety</t>
  </si>
  <si>
    <t>2025 Altius SR, Employee Health</t>
  </si>
  <si>
    <t xml:space="preserve">As a royalty company, Altius does not generate any waste outside of an office-setting. </t>
  </si>
  <si>
    <t>2026 Management Information Circular, pg.28-37</t>
  </si>
  <si>
    <t>2026 Management Information Circular, pg.23-43</t>
  </si>
  <si>
    <t>2026 Management Information Circular, pg.47, 49-50</t>
  </si>
  <si>
    <t>2025 AIF, pg. 15-18</t>
  </si>
  <si>
    <t>Non-GHG Emissions and Waste</t>
  </si>
  <si>
    <t>2026 Management Information Circular, pg. 49-50</t>
  </si>
  <si>
    <t>Processes to remediate negative impacts</t>
  </si>
  <si>
    <t>None</t>
  </si>
  <si>
    <t>2025 Altius SR, pg. 38-39, 42</t>
  </si>
  <si>
    <t>2025 Altius SR, pg. 9</t>
  </si>
  <si>
    <t>2025 Altius SR, pg. 38-39</t>
  </si>
  <si>
    <t>2025 Altius SR, pg. 12</t>
  </si>
  <si>
    <t>Water Consumption</t>
  </si>
  <si>
    <t>As a royalty company, Altius conducts its business in an office settinng and does not own or lease lands, and nor have proven or probable reserves near protected areas.</t>
  </si>
  <si>
    <t xml:space="preserve">As a royalty company, Altius conducts its business in an office setting and does not operate mine sites. </t>
  </si>
  <si>
    <t>Overview</t>
  </si>
  <si>
    <t>Topic</t>
  </si>
  <si>
    <t>Governing Purpose</t>
  </si>
  <si>
    <t>Oversight</t>
  </si>
  <si>
    <t>Proxy Engagement</t>
  </si>
  <si>
    <t>Ethical Behaviour (Anti-Corruption)</t>
  </si>
  <si>
    <t>Risk &amp; Opportunity Oversight</t>
  </si>
  <si>
    <t>GHG Emissions (Scope 1, 2, 3)</t>
  </si>
  <si>
    <t>TCFD Implementation</t>
  </si>
  <si>
    <t>Biodiversity</t>
  </si>
  <si>
    <t>Water</t>
  </si>
  <si>
    <t>Dignity &amp; Equality</t>
  </si>
  <si>
    <t>Health &amp; Saety</t>
  </si>
  <si>
    <t>Training Provided</t>
  </si>
  <si>
    <t>Living Wage</t>
  </si>
  <si>
    <t>Child, Forced or Compulsory Labour</t>
  </si>
  <si>
    <t>Freedom of Association &amp; Collective Bargaining</t>
  </si>
  <si>
    <t>Employment &amp; Wealth Generation</t>
  </si>
  <si>
    <t>Altius’ purpose is to create long-term value by investing in royalty and streaming interests that support sustainable resource development and the global energy transition.</t>
  </si>
  <si>
    <t>UN SDGs</t>
  </si>
  <si>
    <t xml:space="preserve">Altius engages regularly with investors, operators, employees, and communities through reporting, site visits, and community programs. </t>
  </si>
  <si>
    <t>Voting participation rate 74% in 2025 AGM.</t>
  </si>
  <si>
    <t>Altius maintains a Code of Conduct, with training provided annually to all employees and starting in 2025, an annual attestation requirement. No confirmed incidents of corruption since inception.</t>
  </si>
  <si>
    <t>The Board Governance and Sustainability Committee oversees ESG risks quarterly, including climate-related and emerging risks.</t>
  </si>
  <si>
    <t>In preparation for transition to ISSB standards, Altius continues to report under TCFD guidelines</t>
  </si>
  <si>
    <t>Altius does not operate mines directly. Environmental impacts are monitored through royalty counterparties. Where disclosed, operators’ biodiversity and reclamation performance is tracked.</t>
  </si>
  <si>
    <t>Direct water use is limited to corporate offices. Operator performance on withdrawals, consumption, and discharge is tracked through public disclosures.</t>
  </si>
  <si>
    <t>Altius prohibits child, forced, or compulsory labor through its Code of Conduct and supplier standards. No incidents were reported since inception.</t>
  </si>
  <si>
    <t>Altius recognizes employees’ rights to freedom of association and collective bargaining. Coverage is 100% of workforce.</t>
  </si>
  <si>
    <t>Community &amp; Social Vitality</t>
  </si>
  <si>
    <t>The Board of Directors comprises 8 members, with 88% independent and 38% women.</t>
  </si>
  <si>
    <t>2025 Altius SR,pg. 43</t>
  </si>
  <si>
    <t>Voting Results</t>
  </si>
  <si>
    <t>Director Independence and Diversity</t>
  </si>
  <si>
    <t>2025 Altius SR, pg. 38</t>
  </si>
  <si>
    <t>GHG</t>
  </si>
  <si>
    <t>GRI &amp; SASB</t>
  </si>
  <si>
    <t>Altius tracks workforce diversity. In 2025, 38% of employees were women; 33% of leadership roles were held by women. All diversity stats and breakdowns disclosed in Databook.</t>
  </si>
  <si>
    <t xml:space="preserve">No employee or contractor fatalities reported in 2025. TRIF = 0. LTIF = 0. Altius awarded Safe Everyday Award every year since 2008 except for 1 year (2011) due to a lost time incident with a contractor </t>
  </si>
  <si>
    <t xml:space="preserve">Employees received an average of 24 hours of training in 2025. </t>
  </si>
  <si>
    <t xml:space="preserve">Human Rights policy updated in 2025 to include living wage provisions, 100% of FTEs in 2025 paid at or above provincial living wage schedule  </t>
  </si>
  <si>
    <t>Altius employed 16 people directly in 2025. Contractor numbers are reported separately where available.</t>
  </si>
  <si>
    <t>Altius contributed $134,502 to community programs, partnerships, and donations, focused on local and partner communities in Newfoundland and Labrador.</t>
  </si>
  <si>
    <t>Health &amp; Safety</t>
  </si>
  <si>
    <t>2025 Altius SR, Operator Disclosures, pg. 62</t>
  </si>
  <si>
    <t>As a royalty company, Altius conducts its business in an office setting and does not own or lease lands nor have proven or probable reserves near protected areas</t>
  </si>
  <si>
    <t xml:space="preserve">As a royalty company, Altius conducts its business in an office setting in St. John's and Toronto, Canada. </t>
  </si>
  <si>
    <t>2025 Altius SR, pg. 36</t>
  </si>
  <si>
    <t>2025 Altius SR,  pg. 29</t>
  </si>
  <si>
    <t>2026 Management Information Circular, pg.33</t>
  </si>
  <si>
    <t xml:space="preserve">Altius has not yet conducted a climate scenario </t>
  </si>
  <si>
    <t>As a royalty company, Altius does not offer any products or services</t>
  </si>
  <si>
    <t>2025 Altius SR, pg. 28</t>
  </si>
  <si>
    <t>2026 Management Information Circular</t>
  </si>
  <si>
    <t>2025 Altius SR, pgs. 38-39, 42</t>
  </si>
  <si>
    <t>Zero</t>
  </si>
  <si>
    <t>Altius conducts its business in an office-based setting in St. John's and Toronto, Canada</t>
  </si>
  <si>
    <t>Tailings</t>
  </si>
  <si>
    <t>Community</t>
  </si>
  <si>
    <t>Modern Slavery Reporting</t>
  </si>
  <si>
    <t>GHG emissions (actual)</t>
  </si>
  <si>
    <t>TRIF and Fatalities</t>
  </si>
  <si>
    <t>Indigenous Relations</t>
  </si>
  <si>
    <t>Mosaic</t>
  </si>
  <si>
    <t>Nutrien</t>
  </si>
  <si>
    <t>Lundin Mining</t>
  </si>
  <si>
    <t>Company</t>
  </si>
  <si>
    <t>Sigma Lithium Resources</t>
  </si>
  <si>
    <t xml:space="preserve">Ganfeng Lithium Group Co. Ltd. </t>
  </si>
  <si>
    <t>GHG Emissions targets</t>
  </si>
  <si>
    <t>Non-GHG Emissions</t>
  </si>
  <si>
    <t>Mine Closure &amp; Rehabilitation</t>
  </si>
  <si>
    <t xml:space="preserve">Chapada sits in a cerrado aberto baixo (low, open  savannah region of Brazil), and when its land was rezoned from legal reserve to permit mining, the reserve was relocated about 23km north as a 1,650-hectatre forest managed by Chapada as an environmental education centre. Chapada regularly monitors terrestrial fauna and the acquatic biota to maintan an updated database and support informed decision-making based on any detection changes. In accordance with the CONAMA 420/2009, the program aims to identify and manage possible areas with contaminated soils and if a procense of metals is detected, a human health and econoligcal risk assessment will be conducted, along with a remediation plan. No biodiversity compensation measure in their action plans. </t>
  </si>
  <si>
    <t xml:space="preserve">Lundin’s Mine Closure Planning Standard outlines its requirements for managing mine closure at its operations. Chapada has a mine closure plan in place, which addresses legal obligations and corporate commitments, financial provisions, community interests, the environment, and employees’ expectations once the mine is closed. Financial provisions for mine closure follow legal requirements in accordance with IFRS and respective Company policies. </t>
  </si>
  <si>
    <t>In 2025, Nutrien implemented a fully integrated, government-backed approach to Indigenous engagement, aiming to deliver measurable economic, social and risk-reduction benefits. The approach includes developing and applying guiding principles, targeted resource allocation, and sustained leadership and Board-level support to embed Indigenous relations considerations into business decision-making. 
Nutrien maintains an Indigenous internship program and separately offers partnerships in education, training and mentorship to Indigenous individuals. It also continued its Potash Indigenous Supply Chain Strategy, started in 2024, to build internal and external understanding of, and opportunities for, Indigenous economic impact across its supply chain and other industries. In 2025, Nutrien invested C$756 thousand to support Indigenous community-related initiatives.</t>
  </si>
  <si>
    <t>Mosaic implements an Environmental, Health and Safety Management System (the “Mosaic Management System”), which is aligned with international best practice standards including ISO 14001, ISO 45001, and the American National Standard Institute ANSI-Z10 Standard developed by the American Society of Safety Professionals. This system applies to all North American sites, including Esterhazy.</t>
  </si>
  <si>
    <t>Mosaic develops and implements mine closure plans for all of its operations in Saskatchewan. These plans are developed in accordance with Saskatchewan mine closure regulations, which has one of the most advanced mine closure frameworks globally, including a robust relinquishment mechanism for companies aiming to secure release form decommissioning and reclamation requirements.</t>
  </si>
  <si>
    <t>Not disclosed</t>
  </si>
  <si>
    <t>All tailings are dry stacked and stock piled, for later sale as fines or road materials</t>
  </si>
  <si>
    <t xml:space="preserve">Sigma operates a reforestation program that helps to compensate for those emissions that cannot be avoided; trees are replanted and recovered from degraded areas. </t>
  </si>
  <si>
    <t>Nutrien aims to reduce environmental impacts across the full lifecycle of its mines and facilities. Remediation involves removing, treating or containing soil and groundwater impacts during operations or after closure. Nutrien works with regulators to assess impacts and then takes appropriate action, such as contaminant excavation, capping or isolation, and groundwater treatment, either by pumping and treating it aboveground or treating it underground.
Reclamation and restoration involve managing mining and processing materials, rehabilitating and revegetating land, and cleaning up operating and non-operating sites to acceptable environmental conditions, followed by post-closure care. Nutrien develops and implements closure plans with regulators, and these may include planting native species, creating water bodies, establishing wildlife habitats or other strategies.</t>
  </si>
  <si>
    <t>Nutrien's potash mining and milling activities in Canada produce potash consisting of salt, brine, and clay. Tailings are stored in engineered Tailings Management Areas (TMAs) designed to contain solid tailings and brine using dykes, slurry walls, or compacted earth trench barriers. Nutrien's Tailings Management Standard sets minimum requirements for tailings and brine management across their potash operations and also sell small amounts of salt recovered from tailings for winter road use.</t>
  </si>
  <si>
    <t>Similar to Nutrien, Mosaic reports non-GHG emissions on a company-wide basis (including CO, NOx,
SO2, particulates and VOCs as required by the Canadian National Pollutant Release Inventory) but does
not report them on a segmented basis, so we are unable to discern the volumes of non-CO2e emissions
attributable to Esterhazy where we have a royalty.</t>
  </si>
  <si>
    <t>No target set</t>
  </si>
  <si>
    <t>Sigma's Human Rights Policy includes respecting the territorial rights, self-determination, self-governance, and way of life of Indigenous peoples and traditional communities, ensuring access to information, participation, and consultation whenever these groups may be impacted by the company's activities and follows Convention No. 169 concerning Indigenous and Tribal Peoples (ILO: 1989)</t>
  </si>
  <si>
    <t>Sigma is one of the largest investors in the Jequitinhonha Valley, with more than US$250 million in direct investments realized so far. It runs several community outreach and voluntary social programs.
Fundo Dona de Mim: In partnership with Grupo Mulheres do Brasil, Brazil's most prominent support organization for women, Sigma launched this microcredit program to promote female entrepreneurship in local communities. The program has benefited 10,000 female entrepreneurs.
Water for All: Through partnerships with local municipalities, the company provides drinking water to households in local communities, donates water tanks and funds water deliveries by truck from the local water utilities.
Education that Transforms: Sigma has facilitated the renovation and expansion of three municipal public schools. It also runs ongoing education programs, classes on environmental awareness and several cultural and sports education initiatives through local partnerships.
Zero Drought: Sigma has built small rainwater capture structures in local municipalities, allowing small-scale farmers to store water for irrigating crops during periods of drought.</t>
  </si>
  <si>
    <t>See TRIF column.</t>
  </si>
  <si>
    <t>Sigma's closure plan for GdC based on the NI 43-101 (effective Jan 15, 2025), has three stages: decommissioning planning (a local environmental study and a deposit-by-deposit closure plan), execution of decommissioning, and post-closure socio-environmental and geotechnical monitoring. 
Closure work includes dismantling buildings and infrastructure, removing heavy equipment, and assessing and safely disposing of any contaminated soil or water. Waste rock piles are graded, capped with a vegetation suppression layer and revegetated with herbaceous-shrub species, with an optional final protective cover to limit erosion, after which the sedimentation pond may be decommissioned. Open pit berms are capped with soil and seeded, the pits are fenced and haul roads blocked off, and the goal is to rebuild vegetal cover and establish native vegetation. After closure, soil and species diversity are monitored annually for five years to confirm physical and biological stabilization. Sigma confirmed that no reclamation bonds are required.</t>
  </si>
  <si>
    <t xml:space="preserve">Ganfeng follows FPIC Guidelines for Free, Prior, and Informed Consent (FPIC) - Practical Guidance for Governments, Companies, NGOs, Indigenous Peoples and Local Communities in relation to land acquisition as well as the principles of ILO Convention No. 169 and the United Nations Declaration on the Rights of Indigenous Peoples.
The company reports no incidences of violations involving rights of Indigenous peoples in 2025.  </t>
  </si>
  <si>
    <t>Indigenous rights are part of Lundin's Repsonsible Mining Policy and their Human Rights Policy. Lundin engages with local Indigenous community members regarding identified concerns and opportunities for collaboration. There are no reporte dIndigenous communities in the area.</t>
  </si>
  <si>
    <r>
      <t>In 2025, Ganfeng carried out ecological restoration and rehabilitation works in some areas of abandoned salt frields, brine channels, mine stockpiles, and earthwork dumps both insider and outside the mining areas with a total completed restoration and rehabilitation ara of 2.77km</t>
    </r>
    <r>
      <rPr>
        <vertAlign val="superscript"/>
        <sz val="9"/>
        <color theme="1"/>
        <rFont val="Tisa Sans Pro"/>
        <family val="2"/>
      </rPr>
      <t>2</t>
    </r>
  </si>
  <si>
    <t>Ganfeng requires all suppliers to comply with their Supplier Code of Conduct including an Anti-Child Labour Commitment. Suppliers are required to complete Ganfeng's Supplier ESG Self-Assessment Questionnaire, which includes disclosure on child labour, labour relations, forced labour, working hours and remuneration, discrimination, harrassment, freedom of association, artisanal and small-scale miners, community life including indigenous peoples' livelihoods. Minimum ages are checked every 6 months.</t>
  </si>
  <si>
    <t>Ganfeng's community approach centres on creating local jobs as operations expand, training employees and local business leaders, and supporting infrastructure and local economic development. 
At the Mariana Project in Argentina, Ganfeng set up a community nursery to grow vegetable seedlings which reduces reliance on outside supplies and raises household income. Mariana also held its first veterinary workshop for small-scale producers on animal handling and health management. In October 2025, they partnered with local public maternal and child health hospital to hold community health lectures on the prevention and early detection of breast and cervical cancer. Mariana also delivered entrepreneurship training with a local foundation covering project and financial management. 
At the Goulamina Project in Mali, Ganfeng worked with subcontractors in 2025 to train  young local people in heavy machinery maintenance and operation. Goulamina has also provided seeds, fertilizers, herbicides, and other supplies and technical guidance to 1,200 farmers, provided training.</t>
  </si>
  <si>
    <t>Potash tailings, consisting primarily of salt and clay, are stored in tailings management areas. Mosaic
manages its structures in accordance with all legal requirements and is implementing actions to be
aligned with the major principles from the GISTM.</t>
  </si>
  <si>
    <t xml:space="preserve">Nutrien considers impacts on biodiversity directly at their mining and fertilizer production facilities throughout their full lifecycle.  Based on their assessment using the WWF Biodiversity Risk Filter, none of Nutrien's potash operations are in an area of high or very high biodiversity risk. </t>
  </si>
  <si>
    <t xml:space="preserve">In Saskatchewan, Mosaic maintains wildlife management plans and procedures and ensures compliance with applicable legislations, approvals, and commitments. Mosaic's potential impacts of wildlife includes biological assessments of all projects. Since potash mining is underground, such impacts are minimal once a facility is in operation. Assessments include field surveys to identify rare specials of plants, birds, mammals, reptiles, amphibians, and survey methods follow the recommendations of the provincial and federal agencies. </t>
  </si>
  <si>
    <t xml:space="preserve">In Canada, there are four First Nations reserves (Cowessess, Ochapowace, Kahkewistahaw, and Sakimay) that are located within 100km of Esterhazy. 
Mosaic recognizes the significance of building relationships with First Nation and Métis organizations throughout Saskatchewan and in 2025, the company supported the inaugural Saskatchewan First Nations Natural Resource Forum through a $100,000 sponsor of STEM Youth Day that convened Indigenous youths across the province. 
In partnership with the Ochapowace Nation, Mosaic commited $500,000 to help build a new Healing Centre that when completed, will offer 20 treatment beds. 
In 2026, Mosaic plans to launch their Canadian 2030 Reconciliation Action Plan (RAP) to drive future Indigenous engagement work. 
In 2025, Mosaic has no reported incidents related to violations involving rights of Indigenous peoples. </t>
  </si>
  <si>
    <t>Reduce Scope 1 and 2 (market-based) emissions by 35% by 2030 across their 2019 portfolio of operations, compared to a target base year of adjusted 2019 emissions.
Lundin's emissions target was achieved in 2024 and 2025.</t>
  </si>
  <si>
    <r>
      <t>Due to challenges in capital constraints, policy uncertainty, and lack of economically viable near-term abatement options, Nutrien has decided to retired their initial target of reducing their scope 1 and 2 emissions by 30% per tonne of product produced by 2030, from a base year of 2018. In 2025, Nutrien has also decided to conclude their participation in the Science Based Target Initiative's (SBTi) Expert Advisory Group for Chemical sector Guidance and the Sectoral Decarbonization Approach due to unresolved technical and economic feasibility gaps in the SDA and sector guidance for chemicals and agriculture. 
In 2025, Nutrien reviewed their target and evaluated next-phase reduction options including Carbon Capure, Utilization and Storage (CCUS), permanent storage of CO</t>
    </r>
    <r>
      <rPr>
        <vertAlign val="subscript"/>
        <sz val="10"/>
        <color theme="1"/>
        <rFont val="Tisa Sans Pro"/>
        <family val="2"/>
      </rPr>
      <t>2</t>
    </r>
    <r>
      <rPr>
        <sz val="10"/>
        <color theme="1"/>
        <rFont val="Tisa Sans Pro"/>
        <family val="2"/>
      </rPr>
      <t xml:space="preserve">, and renewable energy.
Nutrien has reduced their Scope 1 and 2 GHG emissions by 19% from their 2018 base year thus far. </t>
    </r>
  </si>
  <si>
    <t xml:space="preserve">Reduce Scope 1 and 2 emissions from core businesss operations by 42% by 2035, from a base year of 2025.
Usig 2019 as the base year, carbon emissions per ton of product decreased by 40.03% and coal consumption per ton of product decreased by 75.57% in 2025. </t>
  </si>
  <si>
    <t>Chapada is not located in an area of high water stress as defined by the WRI Aqueduct Water Risk Atlas. Chapada maintains a positive water balance, primarily because of the rainfall levels and groundwater infiltration to the open pits.
Chapada manages acid rock drainage through a site-wide water balance model, geochemical characterization and a 24/7 monitoring center. In 2025, they completed a water treatment plant for tailings seepage and has an approved Water Resources Management Plan (SEMAD) covering surface water, ground water, eflfuents and sediments, while continuing to expand treatment and discharge capacity to reduce water accumulating in its open pits.</t>
  </si>
  <si>
    <t>Grota is in an area of medium-high water stress as defined by the WRI Aqueduct Water Risk Atlas. 
 Sigma discloses 100% recycling rate of water used, minimizing water withdrawals. Sigma has also built small rainwater capture structures to store water for crop irrigation during drought periods.</t>
  </si>
  <si>
    <t xml:space="preserve">Goulamina is located in an area of medium-high water stress as defined by the WRI Aqueduct Water Risk Atlas.
In 2025, Goulamina assisted communities in building water conservancy infrastructure, providing villages with clean drinking water, training villagers to operate water pumps and treat water, and collaborating with the local water authority to ensure long-term operation of facilities. </t>
  </si>
  <si>
    <t xml:space="preserve">Not disclosed. </t>
  </si>
  <si>
    <t xml:space="preserve">Lundin aligns their practices with the UNGC Principles on Labour and support freedom of association, collective bargaining, the elimination of all forms of forced and compulsory labour, the effective abolition of child labour and the elimination of employment/occupation-related discrimination. Chapada is certified to ISO 14001:2015 and ISO 45001: Occupational Health and Safety, covering both employee and contractor activities.
Chapada is professionally staffed with on-site, occupational medical facilities and supported by part-time medical professionals. All employees have access to employee and family assistance programs and confidential counselling services. </t>
  </si>
  <si>
    <r>
      <t>In 2025, Scope 1 and Scope 2 emissions at Chapada totalled 100,318  tCO2e and 16,076 tCO2e, respectively</t>
    </r>
    <r>
      <rPr>
        <vertAlign val="superscript"/>
        <sz val="10"/>
        <color theme="1"/>
        <rFont val="Tisa Sans Pro"/>
        <family val="2"/>
      </rPr>
      <t>1</t>
    </r>
    <r>
      <rPr>
        <sz val="10"/>
        <color theme="1"/>
        <rFont val="Tisa Sans Pro"/>
        <family val="2"/>
      </rPr>
      <t xml:space="preserve">.
In 2025, Lundin undertook an analysis of potential site-based emission reduction projects at Chapada. Chapada has partnered with Serena, a global leader in renewable energy, to supply 100% renewable energy to its operations and is sourced from the Chuí Wind Complex. </t>
    </r>
  </si>
  <si>
    <r>
      <t>In 2025, Nutrien did not break out emissions by segment. Company-wide, Scope 1 and 2 emissions totalled 9.08 million and 2.48 million tonnes of CO</t>
    </r>
    <r>
      <rPr>
        <vertAlign val="subscript"/>
        <sz val="10"/>
        <color theme="1"/>
        <rFont val="Tisa Sans Pro"/>
        <family val="2"/>
      </rPr>
      <t>2</t>
    </r>
    <r>
      <rPr>
        <sz val="10"/>
        <color theme="1"/>
        <rFont val="Tisa Sans Pro"/>
        <family val="2"/>
      </rPr>
      <t>e, respectively</t>
    </r>
    <r>
      <rPr>
        <vertAlign val="superscript"/>
        <sz val="10"/>
        <color theme="1"/>
        <rFont val="Tisa Sans Pro"/>
        <family val="2"/>
      </rPr>
      <t>4</t>
    </r>
    <r>
      <rPr>
        <sz val="10"/>
        <color theme="1"/>
        <rFont val="Tisa Sans Pro"/>
        <family val="2"/>
      </rPr>
      <t xml:space="preserve">. </t>
    </r>
  </si>
  <si>
    <r>
      <t>Nutrien reports non-GHG emissions on a company-wide basis (including CO, NOx, SO2, particulates and VOCs as required by the Canadian National Pollutant Release Inventory) but does not report them on a segmented basis, so we are unable to discern the volumes of non-CO</t>
    </r>
    <r>
      <rPr>
        <vertAlign val="subscript"/>
        <sz val="10"/>
        <color theme="1"/>
        <rFont val="Tisa Sans Pro"/>
        <family val="2"/>
      </rPr>
      <t>2</t>
    </r>
    <r>
      <rPr>
        <sz val="10"/>
        <color theme="1"/>
        <rFont val="Tisa Sans Pro"/>
        <family val="2"/>
      </rPr>
      <t>e emissions attributable to potash</t>
    </r>
  </si>
  <si>
    <r>
      <t>Nutrien's potash assets are located in areas of low-medium to medium-high (with the exception of Patience Lake which is located in a high area of water stress) as defined by the WRI Aqueduct Water Risk Atlas. 
Since 2018, Nutrien has reduced its cumulative freshwater use by 16.1 million m³ (</t>
    </r>
    <r>
      <rPr>
        <vertAlign val="superscript"/>
        <sz val="10"/>
        <color theme="1"/>
        <rFont val="Tisa Sans Pro"/>
        <family val="2"/>
      </rPr>
      <t>5</t>
    </r>
    <r>
      <rPr>
        <sz val="10"/>
        <color theme="1"/>
        <rFont val="Tisa Sans Pro"/>
        <family val="2"/>
      </rPr>
      <t>). Over the same period, it has completed over 20 projects across its North American upstream fertilizer production operations to collectively reduce freshwater use. In 2025, it continued implementing projects designed to efficiently reduce freshwater use and protect the quality of water discharges.</t>
    </r>
  </si>
  <si>
    <r>
      <t>In 2025, Scope 1 and Scope 2 emissions in Mosaic's potash segment totalled 0.92 million and 0.42 million tonnes of CO2e, respectively</t>
    </r>
    <r>
      <rPr>
        <vertAlign val="superscript"/>
        <sz val="10"/>
        <color theme="1"/>
        <rFont val="Tisa Sans Pro"/>
        <family val="2"/>
      </rPr>
      <t>6</t>
    </r>
    <r>
      <rPr>
        <sz val="10"/>
        <color theme="1"/>
        <rFont val="Tisa Sans Pro"/>
        <family val="2"/>
      </rPr>
      <t>.</t>
    </r>
  </si>
  <si>
    <r>
      <t>Across Ganfeng's overall lithium battery segment, scope 1 and 2 emissions totalled 14,100 tCO2e and 498,200 tCO2e respectively</t>
    </r>
    <r>
      <rPr>
        <vertAlign val="superscript"/>
        <sz val="10"/>
        <color theme="1"/>
        <rFont val="Tisa Sans Pro"/>
        <family val="2"/>
      </rPr>
      <t>8</t>
    </r>
    <r>
      <rPr>
        <sz val="10"/>
        <color theme="1"/>
        <rFont val="Tisa Sans Pro"/>
        <family val="2"/>
      </rPr>
      <t>.</t>
    </r>
  </si>
  <si>
    <r>
      <t>Across Ganfeng's overall lithium battery segment, non-GHG emissions in 2025 totalled (kg/m³) PM:576.46, VOCs: 3,771.84, SO2: 0.06, Nox: 162,611.3</t>
    </r>
    <r>
      <rPr>
        <vertAlign val="superscript"/>
        <sz val="10"/>
        <color theme="1"/>
        <rFont val="Tisa Sans Pro"/>
        <family val="2"/>
      </rPr>
      <t>9</t>
    </r>
    <r>
      <rPr>
        <sz val="10"/>
        <color theme="1"/>
        <rFont val="Tisa Sans Pro"/>
        <family val="2"/>
      </rPr>
      <t>.</t>
    </r>
  </si>
  <si>
    <t>Lost Wordays: Contractors: 350, Employee: 100
Lost Workdays (without fatality): Contractor: 350, Employee: 100
Total Recordable Injuries: Contractors: 8, Employee: 5
Work Related Fatalities: Contractors: 0, Employees: 0
Total Recordable Injuriy Frequency (TRIF): Contractor: 2.14, Employee: 2.11
See Lundin Mining's 2025 Sustainability Report, pg. 61</t>
  </si>
  <si>
    <r>
      <t>Chapada's area of influence includes the small towns of Alto Horizonte and Nova Iguaçu de Goiás, the latter being the nearest impacted community at three kilometres from the mine. The local economy relies heavily on mining for jobs, local business activity, taxes and royalties. 
Chapada continues to operate the Multidisciplinary Dust Committee to create a structured forum for addressing community grievances and perceptions of dust-related impacts linked to mining operations. It brings together members of the community and site teams to review concerns, share monitoring information, and co-identify practical mitigation measures that could strengthen transparency and ensure community feedback directly informs impact-management decisions. 
In 2025, Chapada also continued to advance its Rural Development Program to enhance productivity and build capacity through the provision of seed capital, technical assistance, and in-kind support to rural farmers in the region. The initiative supports improved quality of life and productivity for rural residents, contributes to local development, and helps maintain the Company's social licence to operate. 
Chapada also held a Business Forum for the Supplier Development Program to strengthen engagement with local suppliers and promote increased local procurement. Chapada invested 1 million in direct community investment. 
29 grievances were reported in 2025 primarily to issued regarding dust</t>
    </r>
    <r>
      <rPr>
        <vertAlign val="superscript"/>
        <sz val="9"/>
        <color theme="1"/>
        <rFont val="Tisa Sans Pro"/>
        <family val="2"/>
      </rPr>
      <t>1</t>
    </r>
    <r>
      <rPr>
        <sz val="9"/>
        <color theme="1"/>
        <rFont val="Tisa Sans Pro"/>
        <family val="2"/>
      </rPr>
      <t>.</t>
    </r>
  </si>
  <si>
    <r>
      <t>Lundin produced its Modern Slavery Report for 2025, in accordance with section 11 of Canada’s Fighting Against Forced Labour and Child Labour in Supply Chains Act (the “Act”) for the financial year ended December 31, 2025, on the steps taken to prevent and reduce the risk that Modern Slavery is used at any step of the production of goods in Canada or elsewhere or of goods imported into Canada. 
In 2025, no forced labour or child labour issues were raised, nor any complaints associated with other human rights in its operations or supplyy chains, and none were reported by employees, suppliers, or others, including pursuant to the Whistleblower Policy and Grievance Mechanism</t>
    </r>
    <r>
      <rPr>
        <vertAlign val="superscript"/>
        <sz val="9"/>
        <color theme="1"/>
        <rFont val="Tisa Sans Pro"/>
        <family val="2"/>
      </rPr>
      <t>2</t>
    </r>
    <r>
      <rPr>
        <sz val="9"/>
        <color theme="1"/>
        <rFont val="Tisa Sans Pro"/>
        <family val="2"/>
      </rPr>
      <t>. Lundin did not procure any goods or services from suppliers from any of the top twenty-five countries reported for the highest prevalence of modern slavery</t>
    </r>
    <r>
      <rPr>
        <vertAlign val="superscript"/>
        <sz val="9"/>
        <color theme="1"/>
        <rFont val="Tisa Sans Pro"/>
        <family val="2"/>
      </rPr>
      <t>2</t>
    </r>
    <r>
      <rPr>
        <sz val="9"/>
        <color theme="1"/>
        <rFont val="Tisa Sans Pro"/>
        <family val="2"/>
      </rPr>
      <t>.</t>
    </r>
  </si>
  <si>
    <t>Total Recordable Injury Frequency (rate): Contractors: 0.64, Employee: 1.06
Total Lost-Time Injury Frequency  (rate): Contractor: 0.13, Employee: 0.23
Employee Lost-Time Days (rate) : 2.61
Serious Injury and Fatality Incidents (combined) (#): 5
Employee Fatalities (#): 1
Figures have been calculated based on injuries per 200,000 hours worked.
See Nutrien's 2025 Sustainability Report, pg. 34</t>
  </si>
  <si>
    <r>
      <t>Nutrien's community investment activities focus on: (1) strategic partnership and investments; (2) employee engagements and; (3) emergeny relief. 
In 2025, Nutrien invested C$19 million in charitable causes in the communities where they operate, and Nutrien employees volunteered 21,000 hours</t>
    </r>
    <r>
      <rPr>
        <vertAlign val="superscript"/>
        <sz val="9"/>
        <color theme="1"/>
        <rFont val="Tisa Sans Pro"/>
        <family val="2"/>
      </rPr>
      <t>3</t>
    </r>
    <r>
      <rPr>
        <sz val="9"/>
        <color theme="1"/>
        <rFont val="Tisa Sans Pro"/>
        <family val="2"/>
      </rPr>
      <t xml:space="preserve">. </t>
    </r>
  </si>
  <si>
    <t>High-Consequence Injuries (rate): Contractors: 0, Employee: 0.0208
Recordable Injuries (rate): Contractor: 0.33, Employee: 0.41
Total Recordable Incidence Frequency (rate) : Contractors: 0.34, Employee: 0.42
Work Related Fatalities (#): Contractors: 0, Employees: 1
Figures have been calculated based on injuries per 200,000 hours worked.
See Mosaic's 2025 Sustainability and GRI Report, pg. 90</t>
  </si>
  <si>
    <r>
      <t>In 2025, Mosaic's Saskatchewan operations  committed $4 million to enrich and improve communities where they have offices and operations</t>
    </r>
    <r>
      <rPr>
        <vertAlign val="superscript"/>
        <sz val="9"/>
        <color theme="1"/>
        <rFont val="Tisa Sans Pro"/>
        <family val="2"/>
      </rPr>
      <t>5</t>
    </r>
    <r>
      <rPr>
        <sz val="9"/>
        <color theme="1"/>
        <rFont val="Tisa Sans Pro"/>
        <family val="2"/>
      </rPr>
      <t xml:space="preserve">. Mosaic employs regional, full-time public affairs staff to support communities where Mosaic operates and are committed to maintaining an open dialogue with people their communities, assessing local needs, and building partnerships designed to improve community vibrancy, </t>
    </r>
  </si>
  <si>
    <r>
      <t>Mosaic produced its Modern Slavery Report for 2025, in accordance with section 11 of Canada’s Fighting Against Forced Labour and Child Labour in Supply Chains Act for the financial year ended December 31, 2025. No instances of Modern Slavery in Mosaic's activities and supply chain were identified in 2025</t>
    </r>
    <r>
      <rPr>
        <vertAlign val="superscript"/>
        <sz val="9"/>
        <color theme="1"/>
        <rFont val="Tisa Sans Pro"/>
        <family val="2"/>
      </rPr>
      <t>6</t>
    </r>
    <r>
      <rPr>
        <sz val="9"/>
        <color theme="1"/>
        <rFont val="Tisa Sans Pro"/>
        <family val="2"/>
      </rPr>
      <t>. Mosaic maintains a Code of Business Conduct and Ethics, a Supplier Code of Business Conduct and Ethics and is a participant in the UN Global Compact.</t>
    </r>
  </si>
  <si>
    <r>
      <t>As at December 31, 2025, Sigma recorded a TFRIF (number of injuries, excluding fatalities, requiring medical treatment per million hours worked) of 1.60</t>
    </r>
    <r>
      <rPr>
        <vertAlign val="superscript"/>
        <sz val="9"/>
        <color theme="1"/>
        <rFont val="Tisa Sans Pro"/>
        <family val="2"/>
      </rPr>
      <t>7</t>
    </r>
    <r>
      <rPr>
        <sz val="9"/>
        <color theme="1"/>
        <rFont val="Tisa Sans Pro"/>
        <family val="2"/>
      </rPr>
      <t>.
In a September 2026 press release, Sigma announced that it has gone 1,100 days without a lost-time injury and has recorded zero fatalities since it began activities 14 years ago</t>
    </r>
    <r>
      <rPr>
        <vertAlign val="superscript"/>
        <sz val="9"/>
        <color theme="1"/>
        <rFont val="Tisa Sans Pro"/>
        <family val="2"/>
      </rPr>
      <t>8</t>
    </r>
    <r>
      <rPr>
        <sz val="9"/>
        <color theme="1"/>
        <rFont val="Tisa Sans Pro"/>
        <family val="2"/>
      </rPr>
      <t>.</t>
    </r>
  </si>
  <si>
    <r>
      <t>Ganfeng reports a certified occupational health and safety system. In 2025, Chongqing Ganfeng Power passed a third-party ISO 45001:2018 audit and obtained certification, and the report says the certification covers 100% of the company's stably operating plants as of the end of the reporting period. The Safety Department also issued an OHS Hazard Identification Form to relevant departments, which fed a Risk Assessment Table and a Major OHS Risk Inventory used to shape safety strategy.
On health, all employees get checkups planned by age, gender, working environment and job type, and those in roles exposed to occupational disease hazards are checked before, during and after employment. For safety culture, the company runs monthly safety activities, National Work Safety Month events, fire-fighting competitions and accident-warning video broadcasts, and encourages self-inspection. For emergencies, it has a Production Safety Accident Emergency Response Plan filed with local regulators, conducts two inspections a month covering safety, environment, fire and occupational health, and ran 190 emergency drills in 2025</t>
    </r>
    <r>
      <rPr>
        <vertAlign val="superscript"/>
        <sz val="9"/>
        <color theme="1"/>
        <rFont val="Tisa Sans Pro"/>
        <family val="2"/>
      </rPr>
      <t>9</t>
    </r>
    <r>
      <rPr>
        <sz val="9"/>
        <color theme="1"/>
        <rFont val="Tisa Sans Pro"/>
        <family val="2"/>
      </rPr>
      <t>.</t>
    </r>
  </si>
  <si>
    <t>Severity rate of lost-time injuries per million work hours: 697.90
Number of working days lost due to work-related injuries (days): 1,761
Number of employee deaths due to work-related injuries (#): 0
Number of contractors death due to work-related injuries (#): 0
Ganfeng has a Lost-Time Injury Frequency Rate target of below 2.20 by 2027.
Note: Severity rate of lost-time injuries per million hours worked = Total hours of work lost by all emp[loyees due to injury/total hours of work by employee * 1,000,000. These figures are from Ganfeng's Lithium Battery Segment. 
See Ganfeng Lithium Group's 2025 Sustainability Report, pg. 80</t>
  </si>
  <si>
    <r>
      <t xml:space="preserve">Lundin aligns its public reporting with the </t>
    </r>
    <r>
      <rPr>
        <i/>
        <sz val="10"/>
        <color theme="1"/>
        <rFont val="Tisa Sans Pro"/>
        <family val="2"/>
      </rPr>
      <t>GRI 305: Emissions</t>
    </r>
    <r>
      <rPr>
        <sz val="10"/>
        <color theme="1"/>
        <rFont val="Tisa Sans Pro"/>
        <family val="2"/>
      </rPr>
      <t xml:space="preserve"> definition of "significant air emissions" - air emissions that are included in environmental permits and regulated under international convents and/or national laws or regulations</t>
    </r>
    <r>
      <rPr>
        <vertAlign val="superscript"/>
        <sz val="10"/>
        <color theme="1"/>
        <rFont val="Tisa Sans Pro"/>
        <family val="2"/>
      </rPr>
      <t>2</t>
    </r>
    <r>
      <rPr>
        <sz val="10"/>
        <color theme="1"/>
        <rFont val="Tisa Sans Pro"/>
        <family val="2"/>
      </rPr>
      <t>.
There are no level 3 or above sustainability incidents related to air quality or dust mangement reported</t>
    </r>
    <r>
      <rPr>
        <vertAlign val="superscript"/>
        <sz val="10"/>
        <color theme="1"/>
        <rFont val="Tisa Sans Pro"/>
        <family val="2"/>
      </rPr>
      <t>3</t>
    </r>
    <r>
      <rPr>
        <sz val="10"/>
        <color theme="1"/>
        <rFont val="Tisa Sans Pro"/>
        <family val="2"/>
      </rPr>
      <t xml:space="preserve">. </t>
    </r>
  </si>
  <si>
    <t xml:space="preserve">As at the end of 2025, all tailings from Lundin have reported full conformance to the GISTM. At Chapada,  all applicable regulatory milestones were met along with ITRB (Independent Tailings Review Board) reviews completed. In 2026, the company intends to spend approx. $100 million on tailings management at 3 sites (Candelaria, Caserones, and Chapada). </t>
  </si>
  <si>
    <t xml:space="preserve">Reach net-zero in Florida by 2030 and company-wide by 2040. Additionally, reduce ghg emissions by 20% per tonne of product from a base year of 2015. 
In 2025, Mosaic achieved a 7% reduction in GHG emissions intensity since their base year of 2015 and will provide detailed progress against their decarbonization target in the next reporting cycle. During the year, Mosaic had operational challenges and weather-related events. </t>
  </si>
  <si>
    <r>
      <t>Esterhazy is not located in an area of high water stress as defined by the WRI Aqueduct Water Risk Atlas.
In 2020, Mosaic announced a target to reduce freshwater withdrawals by 20% per tonne of product by 2025. As the end of 2025, Mosaic achieved a 14% reduction in freshwater intensity since their 2015 baseline and experienced operational challenges and weather-related events</t>
    </r>
    <r>
      <rPr>
        <vertAlign val="superscript"/>
        <sz val="10"/>
        <color theme="1"/>
        <rFont val="Tisa Sans Pro"/>
        <family val="2"/>
      </rPr>
      <t>7</t>
    </r>
    <r>
      <rPr>
        <sz val="10"/>
        <color theme="1"/>
        <rFont val="Tisa Sans Pro"/>
        <family val="2"/>
      </rPr>
      <t xml:space="preserve">. </t>
    </r>
  </si>
  <si>
    <t xml:space="preserve">
Nutrien's Culture of Care is operationalized through The Nutrien Way which integrates their SHE&amp;S Management System, providing a framework for leadership, competency and training, risk management, incident and emergency response, change management, and continuous improvement. Beyond physical safety, Nutrien maintains an Employee Assistance Program, Integrity Helpline, and mental health programs.
In 2025, Nutrien completed a comprehensive, enterprise-wide review of safety culture and safety managent undertaken by an independent third-[arty organization recognied as a global expert in this area. The insights from the review are being implemented across the company. </t>
  </si>
  <si>
    <r>
      <t>Nutrien produced its Modern Slavery Report for 2025, in accordance with section 11 of Canada's Fighting Against Forced Labour and Child Labour in Supply Chains Act for the year ended December 31, 2025. Nutrien does not consider any of its wholly owned operations in Canada to carry a significant risk of Modern Slavery. In 2025, there were no measured taken to remediate the loss of income to the most vulnerable families, given that there was no modern slavery identified in Nutrien's operations or supply chains</t>
    </r>
    <r>
      <rPr>
        <vertAlign val="superscript"/>
        <sz val="9"/>
        <color theme="1"/>
        <rFont val="Tisa Sans Pro"/>
        <family val="2"/>
      </rPr>
      <t>4</t>
    </r>
    <r>
      <rPr>
        <sz val="9"/>
        <color theme="1"/>
        <rFont val="Tisa Sans Pro"/>
        <family val="2"/>
      </rPr>
      <t xml:space="preserve">. </t>
    </r>
  </si>
  <si>
    <t>Last reported for the year ended 2023; Sigma maintains a Human Rights Policy that protects human rights according to standards including the ILO and operates a grievance mechanism. No instances of forced labour or child labour practices were identified in the Sigma supply chain in 2023</t>
  </si>
  <si>
    <t>Scope 1 = 0 (royalty business model). Scope 2 = 2.6t tCO₂e (offices). Scope 3 =19,758 tCO₂e (mainly Cat 15 Financed Emissions reported from operators where available. 2025 financed emissions = 19,722 tCO2e.</t>
  </si>
  <si>
    <r>
      <t>Gangfeng complies with all laws, regulations, and relevant provisions including the Opinions on Further Strengthening Biodiversity Conservation, and has published in 2025, a Biodiversity Conservation Policy Statement and Zero Deforestation Commitment. Ganfeng has also formulated internal systems on Biodiversity Conservation Management Regulations</t>
    </r>
    <r>
      <rPr>
        <vertAlign val="superscript"/>
        <sz val="10"/>
        <color theme="1"/>
        <rFont val="Tisa Sans Pro"/>
        <family val="2"/>
      </rPr>
      <t>10</t>
    </r>
    <r>
      <rPr>
        <sz val="10"/>
        <color theme="1"/>
        <rFont val="Tisa Sans Pro"/>
        <family val="2"/>
      </rPr>
      <t>. 
At the Mariana project in Argentina's Llullaillaco salt marsh, a habitat for endangered Andean flamingos, Ganfeng has established a full lifecycle biodiversity management mechanism  demarcating protected areas and prohibiting year-round entry of personnel and vehicles into core breeding zones. The company conducts annual monitoring of the flamingo (population, health, habitat ) and suspends non-essentation operations during breeding season. Community, government, and third-party representatives take part in the monitoring and results are publicly disclosed. This pratice awarded Ganfeng with "Best ESG Practice" in Argentina and was featured as a model case of overseas ecological protection by a Chinese enterprise in the World Environment magazine</t>
    </r>
    <r>
      <rPr>
        <vertAlign val="superscript"/>
        <sz val="10"/>
        <color theme="1"/>
        <rFont val="Tisa Sans Pro"/>
        <family val="2"/>
      </rPr>
      <t>10</t>
    </r>
    <r>
      <rPr>
        <sz val="10"/>
        <color theme="1"/>
        <rFont val="Tisa Sans Pro"/>
        <family val="2"/>
      </rPr>
      <t xml:space="preserve">. </t>
    </r>
  </si>
  <si>
    <r>
      <t>Ganfeng sorts its soluble tailings salt (regenerated sodium salt) into streams: potassium-rich components are recovered by sedimentation and reused as raw materials; some are dissolved into brine and returned to production, and the remaining is transferred in batches by area and in line with regulations, to qualified units for resource utilization. This resolves the issue of tailings salt occupying field spave and improve's production efficiency</t>
    </r>
    <r>
      <rPr>
        <vertAlign val="superscript"/>
        <sz val="10"/>
        <color theme="1"/>
        <rFont val="Tisa Sans Pro"/>
        <family val="2"/>
      </rPr>
      <t>11</t>
    </r>
    <r>
      <rPr>
        <sz val="10"/>
        <color theme="1"/>
        <rFont val="Tisa Sans Pro"/>
        <family val="2"/>
      </rPr>
      <t xml:space="preserve">. </t>
    </r>
  </si>
  <si>
    <t xml:space="preserve">This Databook is published separately from the Altius Sustainability Report due to space limitations in the Sustainability Report and the added utility of updating or refreshing data as it becomes available. This databook was last updated October 5, 2026 to include our operator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</si>
</sst>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8">
    <font>
      <sz val="11"/>
      <color theme="1"/>
      <name val="Calibri"/>
      <family val="2"/>
      <scheme val="minor"/>
    </font>
    <font>
      <sz val="11"/>
      <color theme="1"/>
      <name val="Calibri"/>
      <family val="2"/>
      <scheme val="minor"/>
    </font>
    <font>
      <sz val="10"/>
      <color theme="1"/>
      <name val="Tisa Sans Pro"/>
      <family val="2"/>
    </font>
    <font>
      <b/>
      <sz val="10"/>
      <color theme="1"/>
      <name val="Tisa Sans Pro"/>
      <family val="2"/>
    </font>
    <font>
      <vertAlign val="superscript"/>
      <sz val="10"/>
      <color theme="1"/>
      <name val="Tisa Sans Pro"/>
      <family val="2"/>
    </font>
    <font>
      <b/>
      <sz val="9"/>
      <color rgb="FF282A65"/>
      <name val="Calibri "/>
    </font>
    <font>
      <sz val="9"/>
      <color theme="1"/>
      <name val="Calibri "/>
    </font>
    <font>
      <b/>
      <sz val="10"/>
      <color rgb="FFFFFFFF"/>
      <name val="Tisa Sans Pro"/>
      <family val="2"/>
    </font>
    <font>
      <b/>
      <sz val="10"/>
      <color theme="0"/>
      <name val="Tisa Sans Pro"/>
      <family val="2"/>
    </font>
    <font>
      <b/>
      <sz val="10"/>
      <color theme="1" tint="0.249977111117893"/>
      <name val="Tisa Sans Pro"/>
      <family val="2"/>
    </font>
    <font>
      <b/>
      <vertAlign val="subscript"/>
      <sz val="10"/>
      <color theme="1" tint="0.249977111117893"/>
      <name val="Tisa Sans Pro"/>
      <family val="2"/>
    </font>
    <font>
      <b/>
      <vertAlign val="superscript"/>
      <sz val="10"/>
      <color theme="1" tint="0.249977111117893"/>
      <name val="Tisa Sans Pro"/>
      <family val="2"/>
    </font>
    <font>
      <b/>
      <sz val="10"/>
      <color rgb="FF282A65"/>
      <name val="Tisa Sans Pro"/>
      <family val="2"/>
    </font>
    <font>
      <vertAlign val="subscript"/>
      <sz val="10"/>
      <color theme="1"/>
      <name val="Tisa Sans Pro"/>
      <family val="2"/>
    </font>
    <font>
      <sz val="11"/>
      <color theme="1"/>
      <name val="Tisa Sans Pro"/>
      <family val="2"/>
    </font>
    <font>
      <b/>
      <sz val="11"/>
      <color theme="1"/>
      <name val="Tisa Sans Pro"/>
      <family val="2"/>
    </font>
    <font>
      <sz val="10"/>
      <color theme="1"/>
      <name val="Calibri"/>
      <family val="2"/>
      <scheme val="minor"/>
    </font>
    <font>
      <b/>
      <sz val="11"/>
      <color theme="1"/>
      <name val="Calibri"/>
      <family val="2"/>
      <scheme val="minor"/>
    </font>
    <font>
      <sz val="9"/>
      <color theme="1"/>
      <name val="Tisa Sans Pro"/>
      <family val="2"/>
    </font>
    <font>
      <sz val="8"/>
      <name val="Calibri"/>
      <family val="2"/>
      <scheme val="minor"/>
    </font>
    <font>
      <b/>
      <sz val="11"/>
      <color theme="0"/>
      <name val="Tisa Sans Pro"/>
      <family val="2"/>
    </font>
    <font>
      <b/>
      <i/>
      <sz val="11"/>
      <color theme="0"/>
      <name val="Tisa Sans Pro"/>
      <family val="2"/>
    </font>
    <font>
      <u/>
      <sz val="11"/>
      <color theme="10"/>
      <name val="Calibri"/>
      <family val="2"/>
      <scheme val="minor"/>
    </font>
    <font>
      <b/>
      <sz val="20"/>
      <color rgb="FF1E3363"/>
      <name val="Tisa Sans Pro"/>
      <family val="2"/>
    </font>
    <font>
      <b/>
      <sz val="11"/>
      <color rgb="FF678B96"/>
      <name val="Tisa Sans Pro"/>
      <family val="2"/>
    </font>
    <font>
      <u/>
      <sz val="11"/>
      <name val="Calibri"/>
      <family val="2"/>
      <scheme val="minor"/>
    </font>
    <font>
      <u/>
      <sz val="11"/>
      <color rgb="FF1E3363"/>
      <name val="Calibri"/>
      <family val="2"/>
      <scheme val="minor"/>
    </font>
    <font>
      <sz val="11"/>
      <color rgb="FF1E3363"/>
      <name val="Tisa Sans Pro"/>
      <family val="2"/>
    </font>
    <font>
      <b/>
      <sz val="12"/>
      <color theme="0"/>
      <name val="Tisa Sans Pro"/>
      <family val="2"/>
    </font>
    <font>
      <u/>
      <sz val="11"/>
      <color theme="7"/>
      <name val="Calibri"/>
      <family val="2"/>
      <scheme val="minor"/>
    </font>
    <font>
      <sz val="11"/>
      <color theme="7"/>
      <name val="Calibri"/>
      <family val="2"/>
      <scheme val="minor"/>
    </font>
    <font>
      <sz val="11"/>
      <color theme="7"/>
      <name val="Tisa Sans Pro"/>
      <family val="2"/>
    </font>
    <font>
      <sz val="11"/>
      <name val="Calibri"/>
      <family val="2"/>
      <scheme val="minor"/>
    </font>
    <font>
      <sz val="9"/>
      <name val="Tisa Sans Pro"/>
      <family val="2"/>
    </font>
    <font>
      <sz val="10"/>
      <name val="Tisa Sans Pro"/>
      <family val="2"/>
    </font>
    <font>
      <i/>
      <sz val="9"/>
      <color theme="1"/>
      <name val="Tisa Sans Pro"/>
      <family val="2"/>
    </font>
    <font>
      <vertAlign val="superscript"/>
      <sz val="9"/>
      <color theme="1"/>
      <name val="Tisa Sans Pro"/>
      <family val="2"/>
    </font>
    <font>
      <i/>
      <sz val="10"/>
      <color theme="1"/>
      <name val="Tisa Sans Pro"/>
      <family val="2"/>
    </font>
  </fonts>
  <fills count="25">
    <fill>
      <patternFill patternType="none"/>
    </fill>
    <fill>
      <patternFill patternType="gray125"/>
    </fill>
    <fill>
      <patternFill patternType="solid">
        <fgColor theme="5" tint="0.79998168889431442"/>
        <bgColor indexed="65"/>
      </patternFill>
    </fill>
    <fill>
      <patternFill patternType="solid">
        <fgColor theme="0"/>
        <bgColor indexed="64"/>
      </patternFill>
    </fill>
    <fill>
      <patternFill patternType="solid">
        <fgColor theme="9"/>
        <bgColor indexed="64"/>
      </patternFill>
    </fill>
    <fill>
      <patternFill patternType="solid">
        <fgColor theme="9"/>
        <bgColor rgb="FF000000"/>
      </patternFill>
    </fill>
    <fill>
      <patternFill patternType="solid">
        <fgColor theme="9" tint="0.59999389629810485"/>
        <bgColor indexed="64"/>
      </patternFill>
    </fill>
    <fill>
      <patternFill patternType="solid">
        <fgColor theme="8"/>
        <bgColor indexed="64"/>
      </patternFill>
    </fill>
    <fill>
      <patternFill patternType="solid">
        <fgColor theme="8" tint="0.79998168889431442"/>
        <bgColor indexed="64"/>
      </patternFill>
    </fill>
    <fill>
      <patternFill patternType="solid">
        <fgColor rgb="FF93C6D6"/>
        <bgColor indexed="64"/>
      </patternFill>
    </fill>
    <fill>
      <patternFill patternType="solid">
        <fgColor rgb="FFCBE3EB"/>
        <bgColor indexed="64"/>
      </patternFill>
    </fill>
    <fill>
      <patternFill patternType="solid">
        <fgColor rgb="FFF0F7FA"/>
        <bgColor indexed="64"/>
      </patternFill>
    </fill>
    <fill>
      <patternFill patternType="solid">
        <fgColor theme="5"/>
        <bgColor indexed="64"/>
      </patternFill>
    </fill>
    <fill>
      <patternFill patternType="solid">
        <fgColor theme="2" tint="0.59999389629810485"/>
        <bgColor indexed="64"/>
      </patternFill>
    </fill>
    <fill>
      <patternFill patternType="solid">
        <fgColor rgb="FFF1F4EC"/>
        <bgColor indexed="64"/>
      </patternFill>
    </fill>
    <fill>
      <patternFill patternType="solid">
        <fgColor rgb="FF1E3363"/>
        <bgColor indexed="64"/>
      </patternFill>
    </fill>
    <fill>
      <patternFill patternType="solid">
        <fgColor rgb="FFEBEFF9"/>
        <bgColor indexed="64"/>
      </patternFill>
    </fill>
    <fill>
      <patternFill patternType="solid">
        <fgColor rgb="FF13203D"/>
        <bgColor indexed="64"/>
      </patternFill>
    </fill>
    <fill>
      <patternFill patternType="solid">
        <fgColor rgb="FFE8ECF6"/>
        <bgColor indexed="64"/>
      </patternFill>
    </fill>
    <fill>
      <patternFill patternType="solid">
        <fgColor rgb="FF8DA1D3"/>
        <bgColor indexed="64"/>
      </patternFill>
    </fill>
    <fill>
      <patternFill patternType="solid">
        <fgColor rgb="FF8DA1D3"/>
        <bgColor rgb="FF000000"/>
      </patternFill>
    </fill>
    <fill>
      <patternFill patternType="solid">
        <fgColor theme="0" tint="-0.249977111117893"/>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678B96"/>
        <bgColor indexed="64"/>
      </patternFill>
    </fill>
  </fills>
  <borders count="18">
    <border>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rgb="FF536137"/>
      </bottom>
      <diagonal/>
    </border>
    <border>
      <left/>
      <right style="thin">
        <color indexed="64"/>
      </right>
      <top/>
      <bottom/>
      <diagonal/>
    </border>
    <border>
      <left style="thin">
        <color indexed="64"/>
      </left>
      <right/>
      <top style="thin">
        <color theme="1"/>
      </top>
      <bottom style="thin">
        <color theme="1"/>
      </bottom>
      <diagonal/>
    </border>
    <border>
      <left/>
      <right style="thin">
        <color indexed="64"/>
      </right>
      <top style="thin">
        <color theme="1"/>
      </top>
      <bottom style="thin">
        <color theme="1"/>
      </bottom>
      <diagonal/>
    </border>
    <border>
      <left/>
      <right/>
      <top/>
      <bottom style="thin">
        <color theme="1"/>
      </bottom>
      <diagonal/>
    </border>
    <border>
      <left/>
      <right/>
      <top style="thin">
        <color theme="0"/>
      </top>
      <bottom style="thin">
        <color theme="0"/>
      </bottom>
      <diagonal/>
    </border>
    <border>
      <left style="thin">
        <color theme="1"/>
      </left>
      <right/>
      <top/>
      <bottom style="thin">
        <color theme="1"/>
      </bottom>
      <diagonal/>
    </border>
    <border>
      <left/>
      <right/>
      <top style="thin">
        <color theme="0"/>
      </top>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s>
  <cellStyleXfs count="4">
    <xf numFmtId="0" fontId="0" fillId="0" borderId="0"/>
    <xf numFmtId="9" fontId="1" fillId="0" borderId="0" applyFont="0" applyFill="0" applyBorder="0" applyAlignment="0" applyProtection="0"/>
    <xf numFmtId="0" fontId="1" fillId="2" borderId="0" applyNumberFormat="0" applyBorder="0" applyAlignment="0" applyProtection="0"/>
    <xf numFmtId="0" fontId="22" fillId="0" borderId="0" applyNumberFormat="0" applyFill="0" applyBorder="0" applyAlignment="0" applyProtection="0"/>
  </cellStyleXfs>
  <cellXfs count="236">
    <xf numFmtId="0" fontId="0" fillId="0" borderId="0" xfId="0"/>
    <xf numFmtId="0" fontId="1" fillId="0" borderId="0" xfId="2" applyFill="1"/>
    <xf numFmtId="0" fontId="2" fillId="3" borderId="1" xfId="0" applyFont="1" applyFill="1" applyBorder="1" applyAlignment="1">
      <alignment horizontal="left" indent="1"/>
    </xf>
    <xf numFmtId="3" fontId="2" fillId="3" borderId="2" xfId="0" applyNumberFormat="1" applyFont="1" applyFill="1" applyBorder="1" applyAlignment="1">
      <alignment horizontal="right" vertical="center" indent="1"/>
    </xf>
    <xf numFmtId="3" fontId="2" fillId="3" borderId="3" xfId="0" applyNumberFormat="1" applyFont="1" applyFill="1" applyBorder="1" applyAlignment="1">
      <alignment horizontal="right" vertical="center" indent="1"/>
    </xf>
    <xf numFmtId="0" fontId="5" fillId="3" borderId="0" xfId="0" applyFont="1" applyFill="1" applyAlignment="1">
      <alignment vertical="center"/>
    </xf>
    <xf numFmtId="0" fontId="6" fillId="0" borderId="0" xfId="0" applyFont="1" applyAlignment="1">
      <alignment horizontal="left" vertical="top" indent="1"/>
    </xf>
    <xf numFmtId="0" fontId="2" fillId="3" borderId="4" xfId="0" applyFont="1" applyFill="1" applyBorder="1" applyAlignment="1">
      <alignment horizontal="left" indent="1"/>
    </xf>
    <xf numFmtId="164" fontId="2" fillId="3" borderId="5" xfId="0" applyNumberFormat="1" applyFont="1" applyFill="1" applyBorder="1" applyAlignment="1">
      <alignment horizontal="right" vertical="center" indent="1"/>
    </xf>
    <xf numFmtId="164" fontId="2" fillId="3" borderId="6" xfId="0" applyNumberFormat="1" applyFont="1" applyFill="1" applyBorder="1" applyAlignment="1">
      <alignment horizontal="right" vertical="center" indent="1"/>
    </xf>
    <xf numFmtId="3" fontId="2" fillId="3" borderId="5" xfId="0" applyNumberFormat="1" applyFont="1" applyFill="1" applyBorder="1" applyAlignment="1">
      <alignment horizontal="right" vertical="center" indent="1"/>
    </xf>
    <xf numFmtId="3" fontId="2" fillId="3" borderId="6" xfId="0" applyNumberFormat="1" applyFont="1" applyFill="1" applyBorder="1" applyAlignment="1">
      <alignment horizontal="right" vertical="center" indent="1"/>
    </xf>
    <xf numFmtId="0" fontId="7" fillId="4" borderId="5" xfId="0" applyFont="1" applyFill="1" applyBorder="1" applyAlignment="1">
      <alignment horizontal="right" vertical="center" indent="1"/>
    </xf>
    <xf numFmtId="0" fontId="8" fillId="4" borderId="6" xfId="0" applyFont="1" applyFill="1" applyBorder="1" applyAlignment="1">
      <alignment horizontal="right" vertical="center" indent="1"/>
    </xf>
    <xf numFmtId="0" fontId="3" fillId="6" borderId="4" xfId="0" applyFont="1" applyFill="1" applyBorder="1" applyAlignment="1">
      <alignment horizontal="left" indent="1"/>
    </xf>
    <xf numFmtId="3" fontId="3" fillId="6" borderId="5" xfId="0" applyNumberFormat="1" applyFont="1" applyFill="1" applyBorder="1" applyAlignment="1">
      <alignment horizontal="right" vertical="center" indent="1"/>
    </xf>
    <xf numFmtId="3" fontId="2" fillId="6" borderId="5" xfId="0" applyNumberFormat="1" applyFont="1" applyFill="1" applyBorder="1" applyAlignment="1">
      <alignment horizontal="right" vertical="center" indent="1"/>
    </xf>
    <xf numFmtId="3" fontId="2" fillId="6" borderId="6" xfId="0" applyNumberFormat="1" applyFont="1" applyFill="1" applyBorder="1" applyAlignment="1">
      <alignment horizontal="right" vertical="center" indent="1"/>
    </xf>
    <xf numFmtId="0" fontId="8" fillId="4" borderId="1" xfId="0" applyFont="1" applyFill="1" applyBorder="1" applyAlignment="1">
      <alignment horizontal="left" vertical="center" indent="1"/>
    </xf>
    <xf numFmtId="0" fontId="7" fillId="5" borderId="2" xfId="0" applyFont="1" applyFill="1" applyBorder="1" applyAlignment="1">
      <alignment horizontal="right" vertical="center" indent="1"/>
    </xf>
    <xf numFmtId="0" fontId="8" fillId="4" borderId="3" xfId="0" applyFont="1" applyFill="1" applyBorder="1" applyAlignment="1">
      <alignment horizontal="right" vertical="center" indent="1"/>
    </xf>
    <xf numFmtId="0" fontId="3" fillId="6" borderId="1" xfId="0" applyFont="1" applyFill="1" applyBorder="1" applyAlignment="1">
      <alignment horizontal="left" indent="1"/>
    </xf>
    <xf numFmtId="3" fontId="3" fillId="6" borderId="2" xfId="0" applyNumberFormat="1" applyFont="1" applyFill="1" applyBorder="1" applyAlignment="1">
      <alignment horizontal="right" vertical="center" indent="1"/>
    </xf>
    <xf numFmtId="3" fontId="2" fillId="6" borderId="2" xfId="0" applyNumberFormat="1" applyFont="1" applyFill="1" applyBorder="1" applyAlignment="1">
      <alignment horizontal="right" vertical="center" indent="1"/>
    </xf>
    <xf numFmtId="3" fontId="2" fillId="6" borderId="3" xfId="0" applyNumberFormat="1" applyFont="1" applyFill="1" applyBorder="1" applyAlignment="1">
      <alignment horizontal="right" vertical="center" indent="1"/>
    </xf>
    <xf numFmtId="9" fontId="2" fillId="3" borderId="2" xfId="1" applyFont="1" applyFill="1" applyBorder="1" applyAlignment="1">
      <alignment horizontal="right" vertical="center" indent="1"/>
    </xf>
    <xf numFmtId="0" fontId="2" fillId="0" borderId="0" xfId="0" applyFont="1"/>
    <xf numFmtId="0" fontId="9" fillId="0" borderId="0" xfId="0" applyFont="1" applyAlignment="1">
      <alignment horizontal="left" vertical="center" indent="1"/>
    </xf>
    <xf numFmtId="0" fontId="12" fillId="0" borderId="0" xfId="0" applyFont="1" applyAlignment="1">
      <alignment vertical="center"/>
    </xf>
    <xf numFmtId="0" fontId="8" fillId="4" borderId="4" xfId="0" applyFont="1" applyFill="1" applyBorder="1" applyAlignment="1">
      <alignment horizontal="left" vertical="center" indent="1"/>
    </xf>
    <xf numFmtId="0" fontId="3" fillId="0" borderId="0" xfId="0" applyFont="1"/>
    <xf numFmtId="164" fontId="2" fillId="3" borderId="2" xfId="0" applyNumberFormat="1" applyFont="1" applyFill="1" applyBorder="1" applyAlignment="1">
      <alignment horizontal="right" vertical="center" indent="1"/>
    </xf>
    <xf numFmtId="164" fontId="2" fillId="3" borderId="3" xfId="0" applyNumberFormat="1" applyFont="1" applyFill="1" applyBorder="1" applyAlignment="1">
      <alignment horizontal="right" vertical="center" indent="1"/>
    </xf>
    <xf numFmtId="0" fontId="2" fillId="0" borderId="0" xfId="0" applyFont="1" applyAlignment="1">
      <alignment horizontal="left" indent="1"/>
    </xf>
    <xf numFmtId="3" fontId="3" fillId="0" borderId="0" xfId="0" applyNumberFormat="1" applyFont="1" applyAlignment="1">
      <alignment vertical="center"/>
    </xf>
    <xf numFmtId="3" fontId="2" fillId="0" borderId="0" xfId="0" applyNumberFormat="1" applyFont="1" applyAlignment="1">
      <alignment vertical="center"/>
    </xf>
    <xf numFmtId="0" fontId="7" fillId="7" borderId="2" xfId="0" applyFont="1" applyFill="1" applyBorder="1" applyAlignment="1">
      <alignment horizontal="right" vertical="center" indent="1"/>
    </xf>
    <xf numFmtId="0" fontId="8" fillId="7" borderId="3" xfId="0" applyFont="1" applyFill="1" applyBorder="1" applyAlignment="1">
      <alignment horizontal="right" vertical="center" indent="1"/>
    </xf>
    <xf numFmtId="0" fontId="2" fillId="0" borderId="1" xfId="0" applyFont="1" applyBorder="1" applyAlignment="1">
      <alignment horizontal="left" vertical="center" indent="1"/>
    </xf>
    <xf numFmtId="9" fontId="3" fillId="8" borderId="2" xfId="0" applyNumberFormat="1" applyFont="1" applyFill="1" applyBorder="1" applyAlignment="1">
      <alignment horizontal="right" vertical="center" indent="1"/>
    </xf>
    <xf numFmtId="9" fontId="2" fillId="0" borderId="2" xfId="0" applyNumberFormat="1" applyFont="1" applyBorder="1" applyAlignment="1">
      <alignment horizontal="right" vertical="center" indent="1"/>
    </xf>
    <xf numFmtId="9" fontId="2" fillId="0" borderId="3" xfId="0" applyNumberFormat="1" applyFont="1" applyBorder="1" applyAlignment="1">
      <alignment horizontal="right" vertical="center" indent="1"/>
    </xf>
    <xf numFmtId="0" fontId="2" fillId="0" borderId="1" xfId="0" applyFont="1" applyBorder="1" applyAlignment="1">
      <alignment horizontal="left" vertical="center" indent="3"/>
    </xf>
    <xf numFmtId="0" fontId="7" fillId="7" borderId="5" xfId="0" applyFont="1" applyFill="1" applyBorder="1" applyAlignment="1">
      <alignment horizontal="right" vertical="center" indent="1"/>
    </xf>
    <xf numFmtId="0" fontId="8" fillId="7" borderId="6" xfId="0" applyFont="1" applyFill="1" applyBorder="1" applyAlignment="1">
      <alignment horizontal="right" vertical="center" indent="1"/>
    </xf>
    <xf numFmtId="0" fontId="7" fillId="7" borderId="0" xfId="0" applyFont="1" applyFill="1" applyAlignment="1">
      <alignment horizontal="right" vertical="center" indent="1"/>
    </xf>
    <xf numFmtId="0" fontId="8" fillId="7" borderId="8" xfId="0" applyFont="1" applyFill="1" applyBorder="1" applyAlignment="1">
      <alignment horizontal="right" vertical="center" indent="1"/>
    </xf>
    <xf numFmtId="0" fontId="14" fillId="0" borderId="0" xfId="0" applyFont="1"/>
    <xf numFmtId="0" fontId="8" fillId="7" borderId="1" xfId="0" applyFont="1" applyFill="1" applyBorder="1" applyAlignment="1">
      <alignment horizontal="left" vertical="center" indent="1"/>
    </xf>
    <xf numFmtId="9" fontId="3" fillId="8" borderId="2" xfId="1" applyFont="1" applyFill="1" applyBorder="1" applyAlignment="1">
      <alignment horizontal="right" vertical="center" indent="1"/>
    </xf>
    <xf numFmtId="9" fontId="2" fillId="0" borderId="2" xfId="1" applyFont="1" applyFill="1" applyBorder="1" applyAlignment="1">
      <alignment horizontal="right" vertical="center" indent="1"/>
    </xf>
    <xf numFmtId="3" fontId="2" fillId="0" borderId="3" xfId="0" applyNumberFormat="1" applyFont="1" applyBorder="1" applyAlignment="1">
      <alignment horizontal="right" vertical="center" indent="1"/>
    </xf>
    <xf numFmtId="3" fontId="3" fillId="8" borderId="2" xfId="0" applyNumberFormat="1" applyFont="1" applyFill="1" applyBorder="1" applyAlignment="1">
      <alignment horizontal="right" vertical="center" indent="1"/>
    </xf>
    <xf numFmtId="3" fontId="2" fillId="0" borderId="2" xfId="0" applyNumberFormat="1" applyFont="1" applyBorder="1" applyAlignment="1">
      <alignment horizontal="right" vertical="center" indent="1"/>
    </xf>
    <xf numFmtId="0" fontId="3" fillId="8" borderId="2" xfId="0" applyFont="1" applyFill="1" applyBorder="1" applyAlignment="1">
      <alignment horizontal="right" indent="1"/>
    </xf>
    <xf numFmtId="0" fontId="2" fillId="0" borderId="2" xfId="0" applyFont="1" applyBorder="1" applyAlignment="1">
      <alignment horizontal="right" indent="1"/>
    </xf>
    <xf numFmtId="0" fontId="2" fillId="0" borderId="3" xfId="0" applyFont="1" applyBorder="1" applyAlignment="1">
      <alignment horizontal="right" indent="1"/>
    </xf>
    <xf numFmtId="0" fontId="3" fillId="0" borderId="0" xfId="0" applyFont="1" applyAlignment="1">
      <alignment horizontal="left" indent="1"/>
    </xf>
    <xf numFmtId="0" fontId="8" fillId="7" borderId="4" xfId="0" applyFont="1" applyFill="1" applyBorder="1" applyAlignment="1">
      <alignment horizontal="left" vertical="center" indent="1"/>
    </xf>
    <xf numFmtId="0" fontId="2" fillId="0" borderId="4" xfId="0" applyFont="1" applyBorder="1" applyAlignment="1">
      <alignment horizontal="left" vertical="center" indent="1"/>
    </xf>
    <xf numFmtId="9" fontId="3" fillId="8" borderId="5" xfId="1" applyFont="1" applyFill="1" applyBorder="1" applyAlignment="1">
      <alignment horizontal="right" indent="1"/>
    </xf>
    <xf numFmtId="9" fontId="2" fillId="0" borderId="5" xfId="1" applyFont="1" applyFill="1" applyBorder="1" applyAlignment="1">
      <alignment horizontal="right" indent="1"/>
    </xf>
    <xf numFmtId="9" fontId="2" fillId="0" borderId="6" xfId="1" applyFont="1" applyFill="1" applyBorder="1" applyAlignment="1">
      <alignment horizontal="right" indent="1"/>
    </xf>
    <xf numFmtId="0" fontId="3" fillId="8" borderId="5" xfId="0" applyFont="1" applyFill="1" applyBorder="1" applyAlignment="1">
      <alignment horizontal="right" indent="1"/>
    </xf>
    <xf numFmtId="1" fontId="2" fillId="0" borderId="5" xfId="1" applyNumberFormat="1" applyFont="1" applyBorder="1" applyAlignment="1">
      <alignment horizontal="right" indent="1"/>
    </xf>
    <xf numFmtId="1" fontId="2" fillId="0" borderId="6" xfId="1" applyNumberFormat="1" applyFont="1" applyBorder="1" applyAlignment="1">
      <alignment horizontal="right" indent="1"/>
    </xf>
    <xf numFmtId="0" fontId="2" fillId="0" borderId="1" xfId="0" applyFont="1" applyBorder="1" applyAlignment="1">
      <alignment horizontal="left" vertical="center" wrapText="1" indent="1"/>
    </xf>
    <xf numFmtId="0" fontId="2" fillId="0" borderId="0" xfId="0" applyFont="1" applyAlignment="1">
      <alignment horizontal="right" indent="1"/>
    </xf>
    <xf numFmtId="0" fontId="3" fillId="0" borderId="0" xfId="0" applyFont="1" applyAlignment="1">
      <alignment horizontal="right" indent="1"/>
    </xf>
    <xf numFmtId="0" fontId="8" fillId="7" borderId="7" xfId="0" applyFont="1" applyFill="1" applyBorder="1" applyAlignment="1">
      <alignment horizontal="left" vertical="center" indent="1"/>
    </xf>
    <xf numFmtId="0" fontId="2" fillId="0" borderId="4" xfId="0" applyFont="1" applyBorder="1" applyAlignment="1">
      <alignment horizontal="left" vertical="top" indent="1"/>
    </xf>
    <xf numFmtId="3" fontId="15" fillId="8" borderId="5" xfId="0" applyNumberFormat="1" applyFont="1" applyFill="1" applyBorder="1" applyAlignment="1">
      <alignment horizontal="right" indent="1"/>
    </xf>
    <xf numFmtId="3" fontId="2" fillId="0" borderId="5" xfId="0" applyNumberFormat="1" applyFont="1" applyBorder="1" applyAlignment="1">
      <alignment horizontal="right" indent="1"/>
    </xf>
    <xf numFmtId="3" fontId="2" fillId="0" borderId="6" xfId="0" applyNumberFormat="1" applyFont="1" applyBorder="1" applyAlignment="1">
      <alignment horizontal="right" indent="1"/>
    </xf>
    <xf numFmtId="0" fontId="2" fillId="0" borderId="4" xfId="0" applyFont="1" applyBorder="1" applyAlignment="1">
      <alignment horizontal="left" vertical="top" wrapText="1" indent="1"/>
    </xf>
    <xf numFmtId="0" fontId="3" fillId="8" borderId="5" xfId="0" applyFont="1" applyFill="1" applyBorder="1" applyAlignment="1">
      <alignment horizontal="right" wrapText="1" indent="1"/>
    </xf>
    <xf numFmtId="0" fontId="2" fillId="0" borderId="5" xfId="0" applyFont="1" applyBorder="1" applyAlignment="1">
      <alignment horizontal="right" indent="1"/>
    </xf>
    <xf numFmtId="0" fontId="2" fillId="0" borderId="6" xfId="0" applyFont="1" applyBorder="1" applyAlignment="1">
      <alignment horizontal="right" indent="1"/>
    </xf>
    <xf numFmtId="0" fontId="2" fillId="0" borderId="4" xfId="0" applyFont="1" applyBorder="1" applyAlignment="1">
      <alignment horizontal="left" vertical="center" wrapText="1" indent="1"/>
    </xf>
    <xf numFmtId="0" fontId="2" fillId="0" borderId="0" xfId="0" applyFont="1" applyAlignment="1">
      <alignment horizontal="left" wrapText="1" indent="1"/>
    </xf>
    <xf numFmtId="0" fontId="3" fillId="0" borderId="0" xfId="0" applyFont="1" applyAlignment="1">
      <alignment horizontal="right" wrapText="1" indent="1"/>
    </xf>
    <xf numFmtId="9" fontId="3" fillId="8" borderId="5" xfId="0" applyNumberFormat="1" applyFont="1" applyFill="1" applyBorder="1" applyAlignment="1">
      <alignment horizontal="right" indent="1"/>
    </xf>
    <xf numFmtId="9" fontId="2" fillId="0" borderId="5" xfId="0" applyNumberFormat="1" applyFont="1" applyBorder="1" applyAlignment="1">
      <alignment horizontal="right" indent="1"/>
    </xf>
    <xf numFmtId="9" fontId="2" fillId="0" borderId="6" xfId="0" applyNumberFormat="1" applyFont="1" applyBorder="1" applyAlignment="1">
      <alignment horizontal="right" indent="1"/>
    </xf>
    <xf numFmtId="3" fontId="3" fillId="8" borderId="5" xfId="0" applyNumberFormat="1" applyFont="1" applyFill="1" applyBorder="1" applyAlignment="1">
      <alignment horizontal="right" indent="1"/>
    </xf>
    <xf numFmtId="0" fontId="1" fillId="0" borderId="0" xfId="2" applyFill="1" applyBorder="1"/>
    <xf numFmtId="0" fontId="8" fillId="9" borderId="4" xfId="0" applyFont="1" applyFill="1" applyBorder="1" applyAlignment="1">
      <alignment horizontal="left" vertical="center" indent="1"/>
    </xf>
    <xf numFmtId="0" fontId="7" fillId="9" borderId="5" xfId="0" applyFont="1" applyFill="1" applyBorder="1" applyAlignment="1">
      <alignment horizontal="right" vertical="center" indent="1"/>
    </xf>
    <xf numFmtId="0" fontId="8" fillId="9" borderId="6" xfId="0" applyFont="1" applyFill="1" applyBorder="1" applyAlignment="1">
      <alignment horizontal="right" vertical="center" indent="1"/>
    </xf>
    <xf numFmtId="0" fontId="7" fillId="9" borderId="2" xfId="0" applyFont="1" applyFill="1" applyBorder="1" applyAlignment="1">
      <alignment horizontal="right" vertical="center" indent="1"/>
    </xf>
    <xf numFmtId="0" fontId="8" fillId="9" borderId="3" xfId="0" applyFont="1" applyFill="1" applyBorder="1" applyAlignment="1">
      <alignment horizontal="right" vertical="center" indent="1"/>
    </xf>
    <xf numFmtId="0" fontId="8" fillId="9" borderId="1" xfId="0" applyFont="1" applyFill="1" applyBorder="1" applyAlignment="1">
      <alignment horizontal="left" vertical="center" indent="1"/>
    </xf>
    <xf numFmtId="0" fontId="2" fillId="0" borderId="2" xfId="0" applyFont="1" applyBorder="1" applyAlignment="1">
      <alignment horizontal="right" vertical="center" wrapText="1" indent="1"/>
    </xf>
    <xf numFmtId="0" fontId="2" fillId="0" borderId="3" xfId="0" applyFont="1" applyBorder="1" applyAlignment="1">
      <alignment horizontal="right" vertical="center" wrapText="1" indent="1"/>
    </xf>
    <xf numFmtId="0" fontId="2" fillId="0" borderId="2" xfId="1" applyNumberFormat="1" applyFont="1" applyFill="1" applyBorder="1" applyAlignment="1">
      <alignment horizontal="right" vertical="center" wrapText="1" indent="1"/>
    </xf>
    <xf numFmtId="0" fontId="2" fillId="0" borderId="2" xfId="1" applyNumberFormat="1" applyFont="1" applyFill="1" applyBorder="1" applyAlignment="1">
      <alignment horizontal="right" indent="1"/>
    </xf>
    <xf numFmtId="0" fontId="2" fillId="0" borderId="3" xfId="1" applyNumberFormat="1" applyFont="1" applyFill="1" applyBorder="1" applyAlignment="1">
      <alignment horizontal="right" indent="1"/>
    </xf>
    <xf numFmtId="0" fontId="2" fillId="0" borderId="1" xfId="0" applyFont="1" applyBorder="1" applyAlignment="1">
      <alignment horizontal="left" vertical="center" wrapText="1" indent="3"/>
    </xf>
    <xf numFmtId="9" fontId="2" fillId="0" borderId="2" xfId="0" applyNumberFormat="1" applyFont="1" applyBorder="1" applyAlignment="1">
      <alignment horizontal="right" indent="1"/>
    </xf>
    <xf numFmtId="9" fontId="2" fillId="0" borderId="3" xfId="0" applyNumberFormat="1" applyFont="1" applyBorder="1" applyAlignment="1">
      <alignment horizontal="right" indent="1"/>
    </xf>
    <xf numFmtId="0" fontId="2" fillId="0" borderId="5" xfId="0" applyFont="1" applyBorder="1" applyAlignment="1">
      <alignment horizontal="right" wrapText="1" indent="1"/>
    </xf>
    <xf numFmtId="9" fontId="2" fillId="0" borderId="5" xfId="0" applyNumberFormat="1" applyFont="1" applyBorder="1" applyAlignment="1">
      <alignment horizontal="right" wrapText="1" indent="1"/>
    </xf>
    <xf numFmtId="9" fontId="2" fillId="0" borderId="6" xfId="0" applyNumberFormat="1" applyFont="1" applyBorder="1" applyAlignment="1">
      <alignment horizontal="right" wrapText="1" indent="1"/>
    </xf>
    <xf numFmtId="0" fontId="2" fillId="0" borderId="6" xfId="0" applyFont="1" applyBorder="1" applyAlignment="1">
      <alignment horizontal="right" wrapText="1" indent="1"/>
    </xf>
    <xf numFmtId="0" fontId="2" fillId="0" borderId="4" xfId="0" applyFont="1" applyBorder="1" applyAlignment="1">
      <alignment horizontal="left" vertical="center" indent="3"/>
    </xf>
    <xf numFmtId="165" fontId="2" fillId="0" borderId="5" xfId="0" applyNumberFormat="1" applyFont="1" applyBorder="1" applyAlignment="1">
      <alignment horizontal="right" indent="1"/>
    </xf>
    <xf numFmtId="165" fontId="2" fillId="0" borderId="6" xfId="0" applyNumberFormat="1" applyFont="1" applyBorder="1" applyAlignment="1">
      <alignment horizontal="right" indent="1"/>
    </xf>
    <xf numFmtId="3" fontId="2" fillId="0" borderId="2" xfId="0" applyNumberFormat="1" applyFont="1" applyBorder="1" applyAlignment="1">
      <alignment horizontal="right" indent="1"/>
    </xf>
    <xf numFmtId="3" fontId="2" fillId="0" borderId="3" xfId="0" applyNumberFormat="1" applyFont="1" applyBorder="1" applyAlignment="1">
      <alignment horizontal="right" indent="1"/>
    </xf>
    <xf numFmtId="0" fontId="3" fillId="11" borderId="2" xfId="0" applyFont="1" applyFill="1" applyBorder="1" applyAlignment="1">
      <alignment horizontal="right" wrapText="1" indent="1"/>
    </xf>
    <xf numFmtId="0" fontId="3" fillId="10" borderId="1" xfId="0" applyFont="1" applyFill="1" applyBorder="1" applyAlignment="1">
      <alignment horizontal="left" vertical="center" wrapText="1" indent="1"/>
    </xf>
    <xf numFmtId="0" fontId="3" fillId="10" borderId="2" xfId="0" applyFont="1" applyFill="1" applyBorder="1" applyAlignment="1">
      <alignment horizontal="right" wrapText="1" indent="1"/>
    </xf>
    <xf numFmtId="0" fontId="2" fillId="10" borderId="2" xfId="0" applyFont="1" applyFill="1" applyBorder="1" applyAlignment="1">
      <alignment horizontal="right" indent="1"/>
    </xf>
    <xf numFmtId="0" fontId="2" fillId="10" borderId="3" xfId="0" applyFont="1" applyFill="1" applyBorder="1" applyAlignment="1">
      <alignment horizontal="right" indent="1"/>
    </xf>
    <xf numFmtId="0" fontId="3" fillId="10" borderId="1" xfId="0" applyFont="1" applyFill="1" applyBorder="1" applyAlignment="1">
      <alignment horizontal="left" vertical="center" indent="1"/>
    </xf>
    <xf numFmtId="0" fontId="3" fillId="10" borderId="2" xfId="0" applyFont="1" applyFill="1" applyBorder="1" applyAlignment="1">
      <alignment horizontal="right" indent="1"/>
    </xf>
    <xf numFmtId="0" fontId="3" fillId="10" borderId="4" xfId="0" applyFont="1" applyFill="1" applyBorder="1" applyAlignment="1">
      <alignment horizontal="left" vertical="center" indent="1"/>
    </xf>
    <xf numFmtId="0" fontId="2" fillId="10" borderId="5" xfId="0" applyFont="1" applyFill="1" applyBorder="1" applyAlignment="1">
      <alignment horizontal="right" indent="1"/>
    </xf>
    <xf numFmtId="165" fontId="2" fillId="10" borderId="5" xfId="0" applyNumberFormat="1" applyFont="1" applyFill="1" applyBorder="1" applyAlignment="1">
      <alignment horizontal="right" indent="1"/>
    </xf>
    <xf numFmtId="165" fontId="2" fillId="10" borderId="6" xfId="0" applyNumberFormat="1" applyFont="1" applyFill="1" applyBorder="1" applyAlignment="1">
      <alignment horizontal="right" indent="1"/>
    </xf>
    <xf numFmtId="0" fontId="3" fillId="11" borderId="2" xfId="1" applyNumberFormat="1" applyFont="1" applyFill="1" applyBorder="1" applyAlignment="1">
      <alignment horizontal="right" indent="1"/>
    </xf>
    <xf numFmtId="0" fontId="3" fillId="11" borderId="2" xfId="0" applyFont="1" applyFill="1" applyBorder="1" applyAlignment="1">
      <alignment horizontal="right" vertical="center" wrapText="1" indent="1"/>
    </xf>
    <xf numFmtId="9" fontId="15" fillId="11" borderId="2" xfId="0" applyNumberFormat="1" applyFont="1" applyFill="1" applyBorder="1" applyAlignment="1">
      <alignment horizontal="right" indent="1"/>
    </xf>
    <xf numFmtId="9" fontId="3" fillId="11" borderId="2" xfId="0" applyNumberFormat="1" applyFont="1" applyFill="1" applyBorder="1" applyAlignment="1">
      <alignment horizontal="right" wrapText="1" indent="1"/>
    </xf>
    <xf numFmtId="9" fontId="3" fillId="11" borderId="5" xfId="0" applyNumberFormat="1" applyFont="1" applyFill="1" applyBorder="1" applyAlignment="1">
      <alignment horizontal="right" indent="1"/>
    </xf>
    <xf numFmtId="0" fontId="3" fillId="11" borderId="5" xfId="0" applyFont="1" applyFill="1" applyBorder="1" applyAlignment="1">
      <alignment horizontal="right" indent="1"/>
    </xf>
    <xf numFmtId="0" fontId="3" fillId="11" borderId="5" xfId="0" applyFont="1" applyFill="1" applyBorder="1" applyAlignment="1">
      <alignment horizontal="right" wrapText="1" indent="1"/>
    </xf>
    <xf numFmtId="9" fontId="3" fillId="11" borderId="5" xfId="0" applyNumberFormat="1" applyFont="1" applyFill="1" applyBorder="1" applyAlignment="1">
      <alignment horizontal="right" wrapText="1" indent="1"/>
    </xf>
    <xf numFmtId="3" fontId="3" fillId="11" borderId="2" xfId="0" applyNumberFormat="1" applyFont="1" applyFill="1" applyBorder="1" applyAlignment="1">
      <alignment horizontal="right" indent="1"/>
    </xf>
    <xf numFmtId="9" fontId="3" fillId="11" borderId="2" xfId="0" applyNumberFormat="1" applyFont="1" applyFill="1" applyBorder="1" applyAlignment="1">
      <alignment horizontal="right" indent="1"/>
    </xf>
    <xf numFmtId="0" fontId="7" fillId="12" borderId="2" xfId="0" applyFont="1" applyFill="1" applyBorder="1" applyAlignment="1">
      <alignment horizontal="right" vertical="center" indent="1"/>
    </xf>
    <xf numFmtId="0" fontId="8" fillId="12" borderId="3" xfId="0" applyFont="1" applyFill="1" applyBorder="1" applyAlignment="1">
      <alignment horizontal="right" vertical="center" indent="1"/>
    </xf>
    <xf numFmtId="0" fontId="16" fillId="0" borderId="0" xfId="0" applyFont="1"/>
    <xf numFmtId="0" fontId="8" fillId="12" borderId="1" xfId="0" applyFont="1" applyFill="1" applyBorder="1" applyAlignment="1">
      <alignment horizontal="left" vertical="center" indent="1"/>
    </xf>
    <xf numFmtId="0" fontId="3" fillId="13" borderId="2" xfId="1" applyNumberFormat="1" applyFont="1" applyFill="1" applyBorder="1" applyAlignment="1">
      <alignment horizontal="right" indent="1"/>
    </xf>
    <xf numFmtId="3" fontId="3" fillId="14" borderId="2" xfId="0" applyNumberFormat="1" applyFont="1" applyFill="1" applyBorder="1" applyAlignment="1">
      <alignment horizontal="right" vertical="center" indent="1"/>
    </xf>
    <xf numFmtId="9" fontId="3" fillId="14" borderId="2" xfId="1" applyFont="1" applyFill="1" applyBorder="1" applyAlignment="1">
      <alignment horizontal="right" vertical="center" indent="1"/>
    </xf>
    <xf numFmtId="164" fontId="3" fillId="14" borderId="5" xfId="0" applyNumberFormat="1" applyFont="1" applyFill="1" applyBorder="1" applyAlignment="1">
      <alignment horizontal="right" vertical="center" indent="1"/>
    </xf>
    <xf numFmtId="3" fontId="3" fillId="14" borderId="5" xfId="0" applyNumberFormat="1" applyFont="1" applyFill="1" applyBorder="1" applyAlignment="1">
      <alignment horizontal="right" vertical="center" indent="1"/>
    </xf>
    <xf numFmtId="164" fontId="3" fillId="14" borderId="2" xfId="0" applyNumberFormat="1" applyFont="1" applyFill="1" applyBorder="1" applyAlignment="1">
      <alignment horizontal="right" vertical="center" indent="1"/>
    </xf>
    <xf numFmtId="0" fontId="8" fillId="15" borderId="1" xfId="0" applyFont="1" applyFill="1" applyBorder="1" applyAlignment="1">
      <alignment horizontal="center" vertical="center"/>
    </xf>
    <xf numFmtId="0" fontId="7" fillId="15" borderId="2" xfId="0" applyFont="1" applyFill="1" applyBorder="1" applyAlignment="1">
      <alignment horizontal="center" vertical="center"/>
    </xf>
    <xf numFmtId="0" fontId="17" fillId="16" borderId="9" xfId="0" applyFont="1" applyFill="1" applyBorder="1" applyAlignment="1">
      <alignment horizontal="left" vertical="center"/>
    </xf>
    <xf numFmtId="0" fontId="0" fillId="16" borderId="0" xfId="0" applyFill="1"/>
    <xf numFmtId="0" fontId="0" fillId="16" borderId="10" xfId="0" applyFill="1" applyBorder="1"/>
    <xf numFmtId="0" fontId="18" fillId="0" borderId="2" xfId="0" applyFont="1" applyBorder="1" applyAlignment="1">
      <alignment horizontal="left" vertical="center" wrapText="1" indent="1"/>
    </xf>
    <xf numFmtId="0" fontId="18" fillId="0" borderId="2" xfId="0" applyFont="1" applyBorder="1" applyAlignment="1">
      <alignment horizontal="right" vertical="center" wrapText="1" indent="1"/>
    </xf>
    <xf numFmtId="0" fontId="18" fillId="0" borderId="10" xfId="0" applyFont="1" applyBorder="1" applyAlignment="1">
      <alignment horizontal="left" vertical="center" wrapText="1" indent="1"/>
    </xf>
    <xf numFmtId="49" fontId="2" fillId="0" borderId="1" xfId="0" applyNumberFormat="1" applyFont="1" applyBorder="1" applyAlignment="1">
      <alignment horizontal="right" vertical="center" wrapText="1" indent="1"/>
    </xf>
    <xf numFmtId="49" fontId="2" fillId="0" borderId="1" xfId="0" applyNumberFormat="1" applyFont="1" applyBorder="1" applyAlignment="1">
      <alignment horizontal="right" vertical="center" wrapText="1"/>
    </xf>
    <xf numFmtId="0" fontId="8" fillId="15" borderId="13" xfId="0" applyFont="1" applyFill="1" applyBorder="1" applyAlignment="1">
      <alignment horizontal="center" vertical="center"/>
    </xf>
    <xf numFmtId="0" fontId="7" fillId="15" borderId="11" xfId="0" applyFont="1" applyFill="1" applyBorder="1" applyAlignment="1">
      <alignment horizontal="center" vertical="center"/>
    </xf>
    <xf numFmtId="0" fontId="17" fillId="16" borderId="9" xfId="0" applyFont="1" applyFill="1" applyBorder="1" applyAlignment="1">
      <alignment horizontal="left" vertical="center" indent="1"/>
    </xf>
    <xf numFmtId="9" fontId="2" fillId="0" borderId="2" xfId="1" applyFont="1" applyBorder="1" applyAlignment="1">
      <alignment horizontal="right" vertical="center" indent="1"/>
    </xf>
    <xf numFmtId="9" fontId="2" fillId="0" borderId="3" xfId="1" applyFont="1" applyBorder="1" applyAlignment="1">
      <alignment horizontal="right" vertical="center" indent="1"/>
    </xf>
    <xf numFmtId="9" fontId="3" fillId="8" borderId="2" xfId="1" applyFont="1" applyFill="1" applyBorder="1" applyAlignment="1">
      <alignment horizontal="right" wrapText="1" indent="1"/>
    </xf>
    <xf numFmtId="9" fontId="3" fillId="8" borderId="2" xfId="1" applyFont="1" applyFill="1" applyBorder="1" applyAlignment="1">
      <alignment horizontal="right" indent="1"/>
    </xf>
    <xf numFmtId="9" fontId="2" fillId="0" borderId="2" xfId="1" applyFont="1" applyBorder="1" applyAlignment="1">
      <alignment horizontal="right" indent="1"/>
    </xf>
    <xf numFmtId="9" fontId="2" fillId="0" borderId="3" xfId="1" applyFont="1" applyBorder="1" applyAlignment="1">
      <alignment horizontal="right" indent="1"/>
    </xf>
    <xf numFmtId="9" fontId="3" fillId="8" borderId="5" xfId="1" applyFont="1" applyFill="1" applyBorder="1" applyAlignment="1">
      <alignment horizontal="right" wrapText="1" indent="1"/>
    </xf>
    <xf numFmtId="9" fontId="2" fillId="0" borderId="5" xfId="1" applyFont="1" applyBorder="1" applyAlignment="1">
      <alignment horizontal="right" indent="1"/>
    </xf>
    <xf numFmtId="9" fontId="3" fillId="11" borderId="5" xfId="1" applyFont="1" applyFill="1" applyBorder="1" applyAlignment="1">
      <alignment horizontal="right" wrapText="1" indent="1"/>
    </xf>
    <xf numFmtId="9" fontId="2" fillId="0" borderId="5" xfId="1" applyFont="1" applyBorder="1" applyAlignment="1">
      <alignment horizontal="right" wrapText="1" indent="1"/>
    </xf>
    <xf numFmtId="9" fontId="3" fillId="13" borderId="2" xfId="1" applyFont="1" applyFill="1" applyBorder="1" applyAlignment="1">
      <alignment horizontal="right" vertical="center" wrapText="1" indent="1"/>
    </xf>
    <xf numFmtId="9" fontId="2" fillId="0" borderId="2" xfId="1" applyFont="1" applyBorder="1" applyAlignment="1">
      <alignment horizontal="right" vertical="center" wrapText="1" indent="1"/>
    </xf>
    <xf numFmtId="0" fontId="23" fillId="0" borderId="0" xfId="0" applyFont="1"/>
    <xf numFmtId="0" fontId="24" fillId="0" borderId="0" xfId="0" applyFont="1"/>
    <xf numFmtId="0" fontId="18" fillId="0" borderId="2" xfId="0" applyFont="1" applyBorder="1" applyAlignment="1">
      <alignment horizontal="center" vertical="center" wrapText="1"/>
    </xf>
    <xf numFmtId="0" fontId="2" fillId="18" borderId="0" xfId="0" applyFont="1" applyFill="1" applyAlignment="1">
      <alignment horizontal="left" indent="1"/>
    </xf>
    <xf numFmtId="3" fontId="3" fillId="18" borderId="0" xfId="0" applyNumberFormat="1" applyFont="1" applyFill="1" applyAlignment="1">
      <alignment horizontal="right" vertical="center" indent="1"/>
    </xf>
    <xf numFmtId="0" fontId="8" fillId="19" borderId="0" xfId="0" applyFont="1" applyFill="1" applyAlignment="1">
      <alignment horizontal="left" vertical="center" indent="1"/>
    </xf>
    <xf numFmtId="0" fontId="7" fillId="20" borderId="0" xfId="0" applyFont="1" applyFill="1" applyAlignment="1">
      <alignment horizontal="right" vertical="center" indent="1"/>
    </xf>
    <xf numFmtId="0" fontId="0" fillId="19" borderId="0" xfId="0" applyFill="1"/>
    <xf numFmtId="0" fontId="0" fillId="18" borderId="0" xfId="0" applyFill="1"/>
    <xf numFmtId="0" fontId="5" fillId="18" borderId="0" xfId="0" applyFont="1" applyFill="1" applyAlignment="1">
      <alignment vertical="center"/>
    </xf>
    <xf numFmtId="0" fontId="2" fillId="18" borderId="0" xfId="0" applyFont="1" applyFill="1" applyAlignment="1">
      <alignment horizontal="left" vertical="center" wrapText="1" indent="1"/>
    </xf>
    <xf numFmtId="0" fontId="14" fillId="18" borderId="0" xfId="0" applyFont="1" applyFill="1"/>
    <xf numFmtId="0" fontId="15" fillId="18" borderId="0" xfId="0" applyFont="1" applyFill="1" applyAlignment="1">
      <alignment horizontal="center"/>
    </xf>
    <xf numFmtId="0" fontId="25" fillId="0" borderId="2" xfId="3" applyFont="1" applyBorder="1" applyAlignment="1">
      <alignment horizontal="center" vertical="center" wrapText="1"/>
    </xf>
    <xf numFmtId="0" fontId="0" fillId="16" borderId="0" xfId="0" applyFill="1" applyAlignment="1">
      <alignment horizontal="center"/>
    </xf>
    <xf numFmtId="0" fontId="26" fillId="18" borderId="0" xfId="3" applyFont="1" applyFill="1" applyAlignment="1">
      <alignment horizontal="center"/>
    </xf>
    <xf numFmtId="0" fontId="27" fillId="18" borderId="0" xfId="0" applyFont="1" applyFill="1"/>
    <xf numFmtId="0" fontId="20" fillId="19" borderId="0" xfId="0" applyFont="1" applyFill="1" applyAlignment="1">
      <alignment horizontal="left" vertical="center" indent="1"/>
    </xf>
    <xf numFmtId="0" fontId="28" fillId="19" borderId="0" xfId="0" applyFont="1" applyFill="1" applyAlignment="1">
      <alignment horizontal="left" vertical="center" indent="1"/>
    </xf>
    <xf numFmtId="0" fontId="15" fillId="18" borderId="0" xfId="0" applyFont="1" applyFill="1" applyAlignment="1">
      <alignment horizontal="left" indent="1"/>
    </xf>
    <xf numFmtId="0" fontId="14" fillId="18" borderId="0" xfId="0" applyFont="1" applyFill="1" applyAlignment="1">
      <alignment horizontal="left" indent="1"/>
    </xf>
    <xf numFmtId="49" fontId="18" fillId="0" borderId="10" xfId="0" applyNumberFormat="1" applyFont="1" applyBorder="1" applyAlignment="1">
      <alignment horizontal="left" vertical="center" wrapText="1" indent="1"/>
    </xf>
    <xf numFmtId="49" fontId="0" fillId="0" borderId="0" xfId="0" applyNumberFormat="1"/>
    <xf numFmtId="0" fontId="29" fillId="18" borderId="0" xfId="3" applyFont="1" applyFill="1" applyAlignment="1">
      <alignment horizontal="center" vertical="center"/>
    </xf>
    <xf numFmtId="0" fontId="30" fillId="0" borderId="0" xfId="0" applyFont="1"/>
    <xf numFmtId="0" fontId="31" fillId="18" borderId="0" xfId="0" applyFont="1" applyFill="1"/>
    <xf numFmtId="0" fontId="22" fillId="0" borderId="2" xfId="3" applyBorder="1" applyAlignment="1">
      <alignment horizontal="center" vertical="center" wrapText="1"/>
    </xf>
    <xf numFmtId="0" fontId="32" fillId="16" borderId="0" xfId="0" applyFont="1" applyFill="1" applyAlignment="1">
      <alignment horizontal="center"/>
    </xf>
    <xf numFmtId="0" fontId="33" fillId="0" borderId="2" xfId="0" applyFont="1" applyBorder="1" applyAlignment="1">
      <alignment horizontal="center" vertical="center" wrapText="1"/>
    </xf>
    <xf numFmtId="0" fontId="32" fillId="16" borderId="0" xfId="0" applyFont="1" applyFill="1"/>
    <xf numFmtId="0" fontId="20" fillId="21" borderId="0" xfId="0" applyFont="1" applyFill="1" applyAlignment="1">
      <alignment horizontal="left" vertical="center" indent="2"/>
    </xf>
    <xf numFmtId="0" fontId="8" fillId="21" borderId="0" xfId="0" applyFont="1" applyFill="1" applyAlignment="1">
      <alignment horizontal="left" vertical="center" indent="1"/>
    </xf>
    <xf numFmtId="0" fontId="8" fillId="21" borderId="0" xfId="0" applyFont="1" applyFill="1" applyAlignment="1">
      <alignment horizontal="center" vertical="center" wrapText="1"/>
    </xf>
    <xf numFmtId="0" fontId="8" fillId="21" borderId="0" xfId="0" applyFont="1" applyFill="1" applyAlignment="1">
      <alignment horizontal="center" vertical="center"/>
    </xf>
    <xf numFmtId="0" fontId="3" fillId="22" borderId="0" xfId="0" applyFont="1" applyFill="1" applyAlignment="1">
      <alignment horizontal="left" vertical="center" indent="1"/>
    </xf>
    <xf numFmtId="49" fontId="2" fillId="22" borderId="0" xfId="0" applyNumberFormat="1" applyFont="1" applyFill="1" applyAlignment="1">
      <alignment horizontal="left" vertical="center" wrapText="1" indent="1"/>
    </xf>
    <xf numFmtId="49" fontId="25" fillId="22" borderId="0" xfId="3" applyNumberFormat="1" applyFont="1" applyFill="1" applyBorder="1" applyAlignment="1">
      <alignment horizontal="center" vertical="center" wrapText="1"/>
    </xf>
    <xf numFmtId="49" fontId="2" fillId="22" borderId="0" xfId="0" applyNumberFormat="1" applyFont="1" applyFill="1" applyAlignment="1">
      <alignment horizontal="left" indent="1"/>
    </xf>
    <xf numFmtId="0" fontId="3" fillId="22" borderId="0" xfId="0" applyFont="1" applyFill="1" applyAlignment="1">
      <alignment horizontal="left" vertical="center" wrapText="1" indent="1"/>
    </xf>
    <xf numFmtId="0" fontId="2" fillId="22" borderId="0" xfId="0" applyFont="1" applyFill="1" applyAlignment="1">
      <alignment horizontal="left" vertical="center" wrapText="1" indent="1"/>
    </xf>
    <xf numFmtId="0" fontId="25" fillId="22" borderId="0" xfId="3" applyFont="1" applyFill="1" applyBorder="1" applyAlignment="1">
      <alignment horizontal="center" vertical="center" wrapText="1"/>
    </xf>
    <xf numFmtId="0" fontId="2" fillId="22" borderId="0" xfId="0" applyFont="1" applyFill="1" applyAlignment="1">
      <alignment wrapText="1"/>
    </xf>
    <xf numFmtId="0" fontId="34" fillId="22" borderId="0" xfId="0" applyFont="1" applyFill="1" applyAlignment="1">
      <alignment horizontal="center" vertical="center" wrapText="1"/>
    </xf>
    <xf numFmtId="0" fontId="2" fillId="22" borderId="0" xfId="0" applyFont="1" applyFill="1" applyAlignment="1">
      <alignment horizontal="left" indent="1"/>
    </xf>
    <xf numFmtId="49" fontId="33" fillId="0" borderId="2" xfId="0" applyNumberFormat="1" applyFont="1" applyBorder="1" applyAlignment="1">
      <alignment horizontal="center" vertical="center" wrapText="1"/>
    </xf>
    <xf numFmtId="0" fontId="32" fillId="0" borderId="0" xfId="0" applyFont="1"/>
    <xf numFmtId="49" fontId="18" fillId="0" borderId="2" xfId="0" applyNumberFormat="1" applyFont="1" applyBorder="1" applyAlignment="1">
      <alignment horizontal="center" vertical="center" wrapText="1"/>
    </xf>
    <xf numFmtId="9" fontId="2" fillId="0" borderId="2" xfId="1" applyFont="1" applyBorder="1" applyAlignment="1">
      <alignment horizontal="center" vertical="center" wrapText="1"/>
    </xf>
    <xf numFmtId="0" fontId="2" fillId="0" borderId="9" xfId="0" applyFont="1" applyBorder="1" applyAlignment="1">
      <alignment horizontal="center" vertical="center" wrapText="1"/>
    </xf>
    <xf numFmtId="9" fontId="2" fillId="0" borderId="10" xfId="1" applyFont="1" applyBorder="1" applyAlignment="1">
      <alignment horizontal="center" vertical="center" wrapText="1"/>
    </xf>
    <xf numFmtId="0" fontId="8" fillId="4" borderId="15" xfId="0" applyFont="1" applyFill="1" applyBorder="1" applyAlignment="1">
      <alignment horizontal="left" vertical="center" indent="1"/>
    </xf>
    <xf numFmtId="0" fontId="7" fillId="4" borderId="16" xfId="0" applyFont="1" applyFill="1" applyBorder="1" applyAlignment="1">
      <alignment horizontal="center" vertical="center"/>
    </xf>
    <xf numFmtId="0" fontId="7" fillId="4" borderId="16" xfId="0" applyFont="1" applyFill="1" applyBorder="1" applyAlignment="1">
      <alignment horizontal="center" vertical="center" wrapText="1"/>
    </xf>
    <xf numFmtId="0" fontId="8" fillId="4" borderId="17" xfId="0" applyFont="1" applyFill="1" applyBorder="1" applyAlignment="1">
      <alignment horizontal="center" vertical="center"/>
    </xf>
    <xf numFmtId="9" fontId="18" fillId="3" borderId="2" xfId="1" applyFont="1" applyFill="1" applyBorder="1" applyAlignment="1">
      <alignment horizontal="left" vertical="center" wrapText="1"/>
    </xf>
    <xf numFmtId="9" fontId="18" fillId="3" borderId="10" xfId="1" applyFont="1" applyFill="1" applyBorder="1" applyAlignment="1">
      <alignment horizontal="left" vertical="center" wrapText="1"/>
    </xf>
    <xf numFmtId="9" fontId="2" fillId="23" borderId="2" xfId="1" applyFont="1" applyFill="1" applyBorder="1" applyAlignment="1">
      <alignment horizontal="center" vertical="center" wrapText="1"/>
    </xf>
    <xf numFmtId="9" fontId="35" fillId="3" borderId="2" xfId="1" applyFont="1" applyFill="1" applyBorder="1" applyAlignment="1">
      <alignment horizontal="left" vertical="center" wrapText="1"/>
    </xf>
    <xf numFmtId="0" fontId="8" fillId="24" borderId="15" xfId="0" applyFont="1" applyFill="1" applyBorder="1" applyAlignment="1">
      <alignment horizontal="left" vertical="center" indent="1"/>
    </xf>
    <xf numFmtId="0" fontId="7" fillId="24" borderId="16" xfId="0" applyFont="1" applyFill="1" applyBorder="1" applyAlignment="1">
      <alignment horizontal="center" vertical="center"/>
    </xf>
    <xf numFmtId="0" fontId="7" fillId="24" borderId="16" xfId="0" applyFont="1" applyFill="1" applyBorder="1" applyAlignment="1">
      <alignment horizontal="center" vertical="center" wrapText="1"/>
    </xf>
    <xf numFmtId="0" fontId="8" fillId="24" borderId="17" xfId="0" applyFont="1" applyFill="1" applyBorder="1" applyAlignment="1">
      <alignment horizontal="center" vertical="center"/>
    </xf>
    <xf numFmtId="0" fontId="2" fillId="11" borderId="9" xfId="0" applyFont="1" applyFill="1" applyBorder="1" applyAlignment="1">
      <alignment horizontal="center" vertical="center" wrapText="1"/>
    </xf>
    <xf numFmtId="0" fontId="26" fillId="18" borderId="0" xfId="3" applyFont="1" applyFill="1" applyAlignment="1">
      <alignment horizontal="center"/>
    </xf>
    <xf numFmtId="0" fontId="15" fillId="18" borderId="0" xfId="0" applyFont="1" applyFill="1" applyAlignment="1">
      <alignment horizontal="center"/>
    </xf>
    <xf numFmtId="0" fontId="14" fillId="0" borderId="0" xfId="0" applyFont="1" applyAlignment="1">
      <alignment horizontal="left" wrapText="1"/>
    </xf>
    <xf numFmtId="0" fontId="2" fillId="18" borderId="0" xfId="0" applyFont="1" applyFill="1" applyAlignment="1">
      <alignment horizontal="left" vertical="center" wrapText="1" indent="1"/>
    </xf>
    <xf numFmtId="0" fontId="2" fillId="18" borderId="0" xfId="0" applyFont="1" applyFill="1" applyAlignment="1">
      <alignment horizontal="left" wrapText="1" indent="1"/>
    </xf>
    <xf numFmtId="0" fontId="20" fillId="17" borderId="12" xfId="0" applyFont="1" applyFill="1" applyBorder="1" applyAlignment="1">
      <alignment horizontal="center" vertical="center"/>
    </xf>
    <xf numFmtId="0" fontId="21" fillId="17" borderId="14" xfId="0" applyFont="1" applyFill="1" applyBorder="1" applyAlignment="1">
      <alignment horizontal="center" vertical="center"/>
    </xf>
    <xf numFmtId="0" fontId="20" fillId="17" borderId="14" xfId="0" applyFont="1" applyFill="1" applyBorder="1" applyAlignment="1">
      <alignment horizontal="center" vertical="center"/>
    </xf>
  </cellXfs>
  <cellStyles count="4">
    <cellStyle name="20% - Accent2" xfId="2" builtinId="34"/>
    <cellStyle name="Hyperlink" xfId="3" builtinId="8"/>
    <cellStyle name="Normal" xfId="0" builtinId="0"/>
    <cellStyle name="Percent" xfId="1" builtinId="5"/>
  </cellStyles>
  <dxfs count="0"/>
  <tableStyles count="0" defaultTableStyle="TableStyleMedium2" defaultPivotStyle="PivotStyleLight16"/>
  <colors>
    <mruColors>
      <color rgb="FF8DA1D3"/>
      <color rgb="FF1E3363"/>
      <color rgb="FFE8ECF6"/>
      <color rgb="FF678B96"/>
      <color rgb="FFF0F7FA"/>
      <color rgb="FFF1F3FD"/>
      <color rgb="FFF7FFFE"/>
      <color rgb="FFF6F8F2"/>
      <color rgb="FF93C6D6"/>
      <color rgb="FF94C9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hyperlink" Target="#Governance!A1"/><Relationship Id="rId7" Type="http://schemas.openxmlformats.org/officeDocument/2006/relationships/image" Target="../media/image1.png"/><Relationship Id="rId2" Type="http://schemas.openxmlformats.org/officeDocument/2006/relationships/hyperlink" Target="#Environment!A1"/><Relationship Id="rId1" Type="http://schemas.openxmlformats.org/officeDocument/2006/relationships/hyperlink" Target="#Overview!A1"/><Relationship Id="rId6" Type="http://schemas.openxmlformats.org/officeDocument/2006/relationships/hyperlink" Target="#Home!A1"/><Relationship Id="rId5" Type="http://schemas.openxmlformats.org/officeDocument/2006/relationships/hyperlink" Target="#'Health &amp; Safety'!A1"/><Relationship Id="rId4" Type="http://schemas.openxmlformats.org/officeDocument/2006/relationships/hyperlink" Target="#Social!A1"/></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hyperlink" Target="#Overview!A1"/><Relationship Id="rId18" Type="http://schemas.openxmlformats.org/officeDocument/2006/relationships/hyperlink" Target="#'GRI &amp; SASB'!A1"/><Relationship Id="rId3" Type="http://schemas.openxmlformats.org/officeDocument/2006/relationships/image" Target="../media/image5.png"/><Relationship Id="rId21" Type="http://schemas.openxmlformats.org/officeDocument/2006/relationships/image" Target="../media/image15.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hyperlink" Target="#'Health &amp; Safety'!A1"/><Relationship Id="rId2" Type="http://schemas.openxmlformats.org/officeDocument/2006/relationships/image" Target="../media/image4.png"/><Relationship Id="rId16" Type="http://schemas.openxmlformats.org/officeDocument/2006/relationships/hyperlink" Target="#Social!A1"/><Relationship Id="rId20" Type="http://schemas.openxmlformats.org/officeDocument/2006/relationships/image" Target="../media/image1.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hyperlink" Target="#Governance!A1"/><Relationship Id="rId10" Type="http://schemas.openxmlformats.org/officeDocument/2006/relationships/image" Target="../media/image12.png"/><Relationship Id="rId19" Type="http://schemas.openxmlformats.org/officeDocument/2006/relationships/hyperlink" Target="#Home!A1"/><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hyperlink" Target="#Environment!A1"/></Relationships>
</file>

<file path=xl/drawings/_rels/drawing3.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Governance!A1"/><Relationship Id="rId7" Type="http://schemas.openxmlformats.org/officeDocument/2006/relationships/hyperlink" Target="#Home!A1"/><Relationship Id="rId2" Type="http://schemas.openxmlformats.org/officeDocument/2006/relationships/hyperlink" Target="#Environment!A1"/><Relationship Id="rId1" Type="http://schemas.openxmlformats.org/officeDocument/2006/relationships/hyperlink" Target="#Overview!A1"/><Relationship Id="rId6" Type="http://schemas.openxmlformats.org/officeDocument/2006/relationships/hyperlink" Target="#'GRI &amp; SASB'!A1"/><Relationship Id="rId5" Type="http://schemas.openxmlformats.org/officeDocument/2006/relationships/hyperlink" Target="#'Health &amp; Safety'!A1"/><Relationship Id="rId4" Type="http://schemas.openxmlformats.org/officeDocument/2006/relationships/hyperlink" Target="#Social!A1"/><Relationship Id="rId9" Type="http://schemas.openxmlformats.org/officeDocument/2006/relationships/image" Target="../media/image16.png"/></Relationships>
</file>

<file path=xl/drawings/_rels/drawing4.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Governance!A1"/><Relationship Id="rId7" Type="http://schemas.openxmlformats.org/officeDocument/2006/relationships/hyperlink" Target="#Home!A1"/><Relationship Id="rId2" Type="http://schemas.openxmlformats.org/officeDocument/2006/relationships/hyperlink" Target="#Environment!A1"/><Relationship Id="rId1" Type="http://schemas.openxmlformats.org/officeDocument/2006/relationships/hyperlink" Target="#Overview!A1"/><Relationship Id="rId6" Type="http://schemas.openxmlformats.org/officeDocument/2006/relationships/hyperlink" Target="#'GRI &amp; SASB'!A1"/><Relationship Id="rId5" Type="http://schemas.openxmlformats.org/officeDocument/2006/relationships/hyperlink" Target="#'Health &amp; Safety'!A1"/><Relationship Id="rId4" Type="http://schemas.openxmlformats.org/officeDocument/2006/relationships/hyperlink" Target="#Social!A1"/><Relationship Id="rId9" Type="http://schemas.openxmlformats.org/officeDocument/2006/relationships/image" Target="../media/image15.png"/></Relationships>
</file>

<file path=xl/drawings/_rels/drawing5.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Governance!A1"/><Relationship Id="rId7" Type="http://schemas.openxmlformats.org/officeDocument/2006/relationships/hyperlink" Target="#Home!A1"/><Relationship Id="rId2" Type="http://schemas.openxmlformats.org/officeDocument/2006/relationships/hyperlink" Target="#Environment!A1"/><Relationship Id="rId1" Type="http://schemas.openxmlformats.org/officeDocument/2006/relationships/hyperlink" Target="#Overview!A1"/><Relationship Id="rId6" Type="http://schemas.openxmlformats.org/officeDocument/2006/relationships/hyperlink" Target="#'GRI &amp; SASB'!A1"/><Relationship Id="rId5" Type="http://schemas.openxmlformats.org/officeDocument/2006/relationships/hyperlink" Target="#'Health &amp; Safety'!A1"/><Relationship Id="rId4" Type="http://schemas.openxmlformats.org/officeDocument/2006/relationships/hyperlink" Target="#Social!A1"/><Relationship Id="rId9" Type="http://schemas.openxmlformats.org/officeDocument/2006/relationships/image" Target="../media/image15.png"/></Relationships>
</file>

<file path=xl/drawings/_rels/drawing6.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Governance!A1"/><Relationship Id="rId7" Type="http://schemas.openxmlformats.org/officeDocument/2006/relationships/hyperlink" Target="#Home!A1"/><Relationship Id="rId2" Type="http://schemas.openxmlformats.org/officeDocument/2006/relationships/hyperlink" Target="#Environment!A1"/><Relationship Id="rId1" Type="http://schemas.openxmlformats.org/officeDocument/2006/relationships/hyperlink" Target="#Overview!A1"/><Relationship Id="rId6" Type="http://schemas.openxmlformats.org/officeDocument/2006/relationships/hyperlink" Target="#'GRI &amp; SASB'!A1"/><Relationship Id="rId5" Type="http://schemas.openxmlformats.org/officeDocument/2006/relationships/hyperlink" Target="#'Health &amp; Safety'!A1"/><Relationship Id="rId4" Type="http://schemas.openxmlformats.org/officeDocument/2006/relationships/hyperlink" Target="#Social!A1"/><Relationship Id="rId9" Type="http://schemas.openxmlformats.org/officeDocument/2006/relationships/image" Target="../media/image15.png"/></Relationships>
</file>

<file path=xl/drawings/_rels/drawing7.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Governance!A1"/><Relationship Id="rId7" Type="http://schemas.openxmlformats.org/officeDocument/2006/relationships/hyperlink" Target="#Home!A1"/><Relationship Id="rId2" Type="http://schemas.openxmlformats.org/officeDocument/2006/relationships/hyperlink" Target="#Environment!A1"/><Relationship Id="rId1" Type="http://schemas.openxmlformats.org/officeDocument/2006/relationships/hyperlink" Target="#Overview!A1"/><Relationship Id="rId6" Type="http://schemas.openxmlformats.org/officeDocument/2006/relationships/hyperlink" Target="#'GRI &amp; SASB'!A1"/><Relationship Id="rId5" Type="http://schemas.openxmlformats.org/officeDocument/2006/relationships/hyperlink" Target="#'Health &amp; Safety'!A1"/><Relationship Id="rId4" Type="http://schemas.openxmlformats.org/officeDocument/2006/relationships/hyperlink" Target="#Social!A1"/><Relationship Id="rId9" Type="http://schemas.openxmlformats.org/officeDocument/2006/relationships/image" Target="../media/image15.png"/></Relationships>
</file>

<file path=xl/drawings/_rels/drawing8.xml.rels><?xml version="1.0" encoding="UTF-8" standalone="yes"?>
<Relationships xmlns="http://schemas.openxmlformats.org/package/2006/relationships"><Relationship Id="rId8" Type="http://schemas.openxmlformats.org/officeDocument/2006/relationships/image" Target="../media/image15.png"/><Relationship Id="rId3" Type="http://schemas.openxmlformats.org/officeDocument/2006/relationships/hyperlink" Target="#Governance!A1"/><Relationship Id="rId7" Type="http://schemas.openxmlformats.org/officeDocument/2006/relationships/hyperlink" Target="#'Operators - Environmental'!A1"/><Relationship Id="rId2" Type="http://schemas.openxmlformats.org/officeDocument/2006/relationships/hyperlink" Target="#Environment!A1"/><Relationship Id="rId1" Type="http://schemas.openxmlformats.org/officeDocument/2006/relationships/hyperlink" Target="#Overview!A1"/><Relationship Id="rId6" Type="http://schemas.openxmlformats.org/officeDocument/2006/relationships/hyperlink" Target="#'GRI &amp; SASB'!A1"/><Relationship Id="rId5" Type="http://schemas.openxmlformats.org/officeDocument/2006/relationships/hyperlink" Target="#'Health &amp; Safety'!A1"/><Relationship Id="rId4" Type="http://schemas.openxmlformats.org/officeDocument/2006/relationships/hyperlink" Target="#Social!A1"/></Relationships>
</file>

<file path=xl/drawings/_rels/drawing9.xml.rels><?xml version="1.0" encoding="UTF-8" standalone="yes"?>
<Relationships xmlns="http://schemas.openxmlformats.org/package/2006/relationships"><Relationship Id="rId8" Type="http://schemas.openxmlformats.org/officeDocument/2006/relationships/image" Target="../media/image15.png"/><Relationship Id="rId3" Type="http://schemas.openxmlformats.org/officeDocument/2006/relationships/hyperlink" Target="#Governance!A1"/><Relationship Id="rId7" Type="http://schemas.openxmlformats.org/officeDocument/2006/relationships/hyperlink" Target="#'Operators - Environmental'!A1"/><Relationship Id="rId2" Type="http://schemas.openxmlformats.org/officeDocument/2006/relationships/hyperlink" Target="#Environment!A1"/><Relationship Id="rId1" Type="http://schemas.openxmlformats.org/officeDocument/2006/relationships/hyperlink" Target="#Overview!A1"/><Relationship Id="rId6" Type="http://schemas.openxmlformats.org/officeDocument/2006/relationships/hyperlink" Target="#'GRI &amp; SASB'!A1"/><Relationship Id="rId5" Type="http://schemas.openxmlformats.org/officeDocument/2006/relationships/hyperlink" Target="#'Health &amp; Safety'!A1"/><Relationship Id="rId4" Type="http://schemas.openxmlformats.org/officeDocument/2006/relationships/hyperlink" Target="#Social!A1"/></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33867</xdr:rowOff>
    </xdr:from>
    <xdr:to>
      <xdr:col>0</xdr:col>
      <xdr:colOff>1290917</xdr:colOff>
      <xdr:row>70</xdr:row>
      <xdr:rowOff>0</xdr:rowOff>
    </xdr:to>
    <xdr:sp macro="" textlink="">
      <xdr:nvSpPr>
        <xdr:cNvPr id="2" name="Rectangle 1">
          <a:extLst>
            <a:ext uri="{FF2B5EF4-FFF2-40B4-BE49-F238E27FC236}">
              <a16:creationId xmlns:a16="http://schemas.microsoft.com/office/drawing/2014/main" id="{10C4723B-ACD2-42BF-A14C-E78022EBBF54}"/>
            </a:ext>
          </a:extLst>
        </xdr:cNvPr>
        <xdr:cNvSpPr/>
      </xdr:nvSpPr>
      <xdr:spPr>
        <a:xfrm>
          <a:off x="0" y="1109632"/>
          <a:ext cx="1290917" cy="16362580"/>
        </a:xfrm>
        <a:prstGeom prst="rect">
          <a:avLst/>
        </a:prstGeom>
        <a:solidFill>
          <a:srgbClr val="8DA1D3"/>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lIns="182880" tIns="182880" rIns="182880" rtlCol="0" anchor="t"/>
        <a:lstStyle/>
        <a:p>
          <a:pPr algn="l"/>
          <a:endParaRPr lang="en-CA" sz="850">
            <a:solidFill>
              <a:sysClr val="windowText" lastClr="000000"/>
            </a:solidFill>
            <a:latin typeface="Tisa Sans Pro" panose="020B0504020201020104" pitchFamily="34" charset="0"/>
          </a:endParaRPr>
        </a:p>
      </xdr:txBody>
    </xdr:sp>
    <xdr:clientData/>
  </xdr:twoCellAnchor>
  <xdr:twoCellAnchor editAs="absolute">
    <xdr:from>
      <xdr:col>1</xdr:col>
      <xdr:colOff>12877</xdr:colOff>
      <xdr:row>1</xdr:row>
      <xdr:rowOff>3871</xdr:rowOff>
    </xdr:from>
    <xdr:to>
      <xdr:col>1</xdr:col>
      <xdr:colOff>1631577</xdr:colOff>
      <xdr:row>4</xdr:row>
      <xdr:rowOff>4790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1D4570C3-B5FD-46C7-B108-8C122D8DE0CA}"/>
            </a:ext>
          </a:extLst>
        </xdr:cNvPr>
        <xdr:cNvSpPr/>
      </xdr:nvSpPr>
      <xdr:spPr>
        <a:xfrm flipH="1">
          <a:off x="1580420" y="188928"/>
          <a:ext cx="1618700" cy="556091"/>
        </a:xfrm>
        <a:prstGeom prst="rect">
          <a:avLst/>
        </a:prstGeom>
        <a:solidFill>
          <a:srgbClr val="E8ECF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tx2">
                  <a:lumMod val="75000"/>
                </a:schemeClr>
              </a:solidFill>
              <a:latin typeface="Vollkorn" pitchFamily="2" charset="0"/>
              <a:ea typeface="Vollkorn" pitchFamily="2" charset="0"/>
            </a:rPr>
            <a:t>Overview</a:t>
          </a:r>
        </a:p>
      </xdr:txBody>
    </xdr:sp>
    <xdr:clientData/>
  </xdr:twoCellAnchor>
  <xdr:twoCellAnchor editAs="absolute">
    <xdr:from>
      <xdr:col>1</xdr:col>
      <xdr:colOff>1626742</xdr:colOff>
      <xdr:row>1</xdr:row>
      <xdr:rowOff>6124</xdr:rowOff>
    </xdr:from>
    <xdr:to>
      <xdr:col>1</xdr:col>
      <xdr:colOff>3329009</xdr:colOff>
      <xdr:row>4</xdr:row>
      <xdr:rowOff>4698</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9EDD78CD-2353-4D8F-B576-4C1215155B8F}"/>
            </a:ext>
          </a:extLst>
        </xdr:cNvPr>
        <xdr:cNvSpPr/>
      </xdr:nvSpPr>
      <xdr:spPr>
        <a:xfrm flipH="1">
          <a:off x="3194285" y="191181"/>
          <a:ext cx="1702267" cy="553746"/>
        </a:xfrm>
        <a:prstGeom prst="rect">
          <a:avLst/>
        </a:prstGeom>
        <a:solidFill>
          <a:srgbClr val="E8ECF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tx2">
                  <a:lumMod val="75000"/>
                </a:schemeClr>
              </a:solidFill>
              <a:latin typeface="Vollkorn" pitchFamily="2" charset="0"/>
              <a:ea typeface="Vollkorn" pitchFamily="2" charset="0"/>
            </a:rPr>
            <a:t>Environment</a:t>
          </a:r>
        </a:p>
      </xdr:txBody>
    </xdr:sp>
    <xdr:clientData/>
  </xdr:twoCellAnchor>
  <xdr:twoCellAnchor editAs="absolute">
    <xdr:from>
      <xdr:col>1</xdr:col>
      <xdr:colOff>3324049</xdr:colOff>
      <xdr:row>1</xdr:row>
      <xdr:rowOff>769</xdr:rowOff>
    </xdr:from>
    <xdr:to>
      <xdr:col>2</xdr:col>
      <xdr:colOff>510988</xdr:colOff>
      <xdr:row>4</xdr:row>
      <xdr:rowOff>2698</xdr:rowOff>
    </xdr:to>
    <xdr:sp macro="" textlink="">
      <xdr:nvSpPr>
        <xdr:cNvPr id="7" name="Rectangle 6">
          <a:hlinkClick xmlns:r="http://schemas.openxmlformats.org/officeDocument/2006/relationships" r:id="rId3"/>
          <a:extLst>
            <a:ext uri="{FF2B5EF4-FFF2-40B4-BE49-F238E27FC236}">
              <a16:creationId xmlns:a16="http://schemas.microsoft.com/office/drawing/2014/main" id="{48DC9FC4-4CF2-40AB-AD55-F56E2CEB31CE}"/>
            </a:ext>
          </a:extLst>
        </xdr:cNvPr>
        <xdr:cNvSpPr/>
      </xdr:nvSpPr>
      <xdr:spPr>
        <a:xfrm flipH="1">
          <a:off x="4891592" y="185826"/>
          <a:ext cx="1693625" cy="557101"/>
        </a:xfrm>
        <a:prstGeom prst="rect">
          <a:avLst/>
        </a:prstGeom>
        <a:solidFill>
          <a:srgbClr val="E8ECF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1E3363"/>
              </a:solidFill>
              <a:latin typeface="Vollkorn" pitchFamily="2" charset="0"/>
              <a:ea typeface="Vollkorn" pitchFamily="2" charset="0"/>
            </a:rPr>
            <a:t>Governance</a:t>
          </a:r>
        </a:p>
      </xdr:txBody>
    </xdr:sp>
    <xdr:clientData/>
  </xdr:twoCellAnchor>
  <xdr:twoCellAnchor editAs="absolute">
    <xdr:from>
      <xdr:col>2</xdr:col>
      <xdr:colOff>501730</xdr:colOff>
      <xdr:row>1</xdr:row>
      <xdr:rowOff>3796</xdr:rowOff>
    </xdr:from>
    <xdr:to>
      <xdr:col>5</xdr:col>
      <xdr:colOff>281939</xdr:colOff>
      <xdr:row>4</xdr:row>
      <xdr:rowOff>5956</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3579E408-CE0B-467F-B25A-DCBC6FB483AA}"/>
            </a:ext>
          </a:extLst>
        </xdr:cNvPr>
        <xdr:cNvSpPr/>
      </xdr:nvSpPr>
      <xdr:spPr>
        <a:xfrm flipH="1">
          <a:off x="6575959" y="188853"/>
          <a:ext cx="1739637" cy="557332"/>
        </a:xfrm>
        <a:prstGeom prst="rect">
          <a:avLst/>
        </a:prstGeom>
        <a:solidFill>
          <a:srgbClr val="E8ECF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tx2">
                  <a:lumMod val="75000"/>
                </a:schemeClr>
              </a:solidFill>
              <a:latin typeface="Vollkorn" pitchFamily="2" charset="0"/>
              <a:ea typeface="Vollkorn" pitchFamily="2" charset="0"/>
            </a:rPr>
            <a:t>Social</a:t>
          </a:r>
        </a:p>
      </xdr:txBody>
    </xdr:sp>
    <xdr:clientData/>
  </xdr:twoCellAnchor>
  <xdr:twoCellAnchor editAs="absolute">
    <xdr:from>
      <xdr:col>5</xdr:col>
      <xdr:colOff>228564</xdr:colOff>
      <xdr:row>1</xdr:row>
      <xdr:rowOff>3872</xdr:rowOff>
    </xdr:from>
    <xdr:to>
      <xdr:col>8</xdr:col>
      <xdr:colOff>173293</xdr:colOff>
      <xdr:row>4</xdr:row>
      <xdr:rowOff>6032</xdr:rowOff>
    </xdr:to>
    <xdr:sp macro="" textlink="">
      <xdr:nvSpPr>
        <xdr:cNvPr id="9" name="Rectangle 8">
          <a:hlinkClick xmlns:r="http://schemas.openxmlformats.org/officeDocument/2006/relationships" r:id="rId5"/>
          <a:extLst>
            <a:ext uri="{FF2B5EF4-FFF2-40B4-BE49-F238E27FC236}">
              <a16:creationId xmlns:a16="http://schemas.microsoft.com/office/drawing/2014/main" id="{0856F66C-55CC-4A2F-8CD2-B2F0523EB8BA}"/>
            </a:ext>
          </a:extLst>
        </xdr:cNvPr>
        <xdr:cNvSpPr/>
      </xdr:nvSpPr>
      <xdr:spPr>
        <a:xfrm flipH="1">
          <a:off x="8262221" y="188929"/>
          <a:ext cx="1904158" cy="557332"/>
        </a:xfrm>
        <a:prstGeom prst="rect">
          <a:avLst/>
        </a:prstGeom>
        <a:solidFill>
          <a:srgbClr val="E8ECF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tx2">
                  <a:lumMod val="75000"/>
                </a:schemeClr>
              </a:solidFill>
              <a:latin typeface="Vollkorn" pitchFamily="2" charset="0"/>
              <a:ea typeface="Vollkorn" pitchFamily="2" charset="0"/>
            </a:rPr>
            <a:t>Health &amp; Safety</a:t>
          </a:r>
        </a:p>
      </xdr:txBody>
    </xdr:sp>
    <xdr:clientData/>
  </xdr:twoCellAnchor>
  <xdr:twoCellAnchor editAs="absolute">
    <xdr:from>
      <xdr:col>8</xdr:col>
      <xdr:colOff>169985</xdr:colOff>
      <xdr:row>1</xdr:row>
      <xdr:rowOff>498</xdr:rowOff>
    </xdr:from>
    <xdr:to>
      <xdr:col>10</xdr:col>
      <xdr:colOff>579680</xdr:colOff>
      <xdr:row>4</xdr:row>
      <xdr:rowOff>2658</xdr:rowOff>
    </xdr:to>
    <xdr:sp macro="" textlink="">
      <xdr:nvSpPr>
        <xdr:cNvPr id="10" name="Rectangle 9">
          <a:hlinkClick xmlns:r="http://schemas.openxmlformats.org/officeDocument/2006/relationships" r:id="rId5"/>
          <a:extLst>
            <a:ext uri="{FF2B5EF4-FFF2-40B4-BE49-F238E27FC236}">
              <a16:creationId xmlns:a16="http://schemas.microsoft.com/office/drawing/2014/main" id="{CD5684DE-F46B-4B9E-B9C1-CB32B8B46A3B}"/>
            </a:ext>
          </a:extLst>
        </xdr:cNvPr>
        <xdr:cNvSpPr/>
      </xdr:nvSpPr>
      <xdr:spPr>
        <a:xfrm flipH="1">
          <a:off x="10163071" y="185555"/>
          <a:ext cx="1748638" cy="557332"/>
        </a:xfrm>
        <a:prstGeom prst="rect">
          <a:avLst/>
        </a:prstGeom>
        <a:solidFill>
          <a:srgbClr val="E8ECF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tx2">
                  <a:lumMod val="75000"/>
                </a:schemeClr>
              </a:solidFill>
              <a:latin typeface="Vollkorn" pitchFamily="2" charset="0"/>
              <a:ea typeface="Vollkorn" pitchFamily="2" charset="0"/>
            </a:rPr>
            <a:t>GRI &amp; SASB</a:t>
          </a:r>
        </a:p>
      </xdr:txBody>
    </xdr:sp>
    <xdr:clientData/>
  </xdr:twoCellAnchor>
  <xdr:twoCellAnchor editAs="absolute">
    <xdr:from>
      <xdr:col>10</xdr:col>
      <xdr:colOff>567537</xdr:colOff>
      <xdr:row>1</xdr:row>
      <xdr:rowOff>1114</xdr:rowOff>
    </xdr:from>
    <xdr:to>
      <xdr:col>11</xdr:col>
      <xdr:colOff>7184</xdr:colOff>
      <xdr:row>4</xdr:row>
      <xdr:rowOff>11723</xdr:rowOff>
    </xdr:to>
    <xdr:grpSp>
      <xdr:nvGrpSpPr>
        <xdr:cNvPr id="11" name="Group 10">
          <a:hlinkClick xmlns:r="http://schemas.openxmlformats.org/officeDocument/2006/relationships" r:id="rId6"/>
          <a:extLst>
            <a:ext uri="{FF2B5EF4-FFF2-40B4-BE49-F238E27FC236}">
              <a16:creationId xmlns:a16="http://schemas.microsoft.com/office/drawing/2014/main" id="{E972DD5D-6765-42E2-9C95-66DF5A9ABF14}"/>
            </a:ext>
          </a:extLst>
        </xdr:cNvPr>
        <xdr:cNvGrpSpPr/>
      </xdr:nvGrpSpPr>
      <xdr:grpSpPr>
        <a:xfrm>
          <a:off x="11602930" y="191614"/>
          <a:ext cx="827575" cy="582109"/>
          <a:chOff x="12528306" y="401786"/>
          <a:chExt cx="474518" cy="408502"/>
        </a:xfrm>
        <a:solidFill>
          <a:srgbClr val="8DA1D3"/>
        </a:solidFill>
      </xdr:grpSpPr>
      <xdr:sp macro="" textlink="">
        <xdr:nvSpPr>
          <xdr:cNvPr id="12" name="Rectangle 11">
            <a:extLst>
              <a:ext uri="{FF2B5EF4-FFF2-40B4-BE49-F238E27FC236}">
                <a16:creationId xmlns:a16="http://schemas.microsoft.com/office/drawing/2014/main" id="{DD3590A5-EB50-15E7-1FFF-2F20CF737A5C}"/>
              </a:ext>
            </a:extLst>
          </xdr:cNvPr>
          <xdr:cNvSpPr/>
        </xdr:nvSpPr>
        <xdr:spPr>
          <a:xfrm flipH="1">
            <a:off x="12528306" y="401786"/>
            <a:ext cx="474518" cy="408502"/>
          </a:xfrm>
          <a:prstGeom prst="rect">
            <a:avLst/>
          </a:prstGeom>
          <a:grp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solidFill>
                <a:schemeClr val="bg1">
                  <a:lumMod val="50000"/>
                </a:schemeClr>
              </a:solidFill>
            </a:endParaRPr>
          </a:p>
        </xdr:txBody>
      </xdr:sp>
      <xdr:pic>
        <xdr:nvPicPr>
          <xdr:cNvPr id="13" name="Picture 12">
            <a:extLst>
              <a:ext uri="{FF2B5EF4-FFF2-40B4-BE49-F238E27FC236}">
                <a16:creationId xmlns:a16="http://schemas.microsoft.com/office/drawing/2014/main" id="{617B049A-5DD0-47CA-D281-2FDF0E960B3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645424" y="442549"/>
            <a:ext cx="241432" cy="313775"/>
          </a:xfrm>
          <a:prstGeom prst="rect">
            <a:avLst/>
          </a:prstGeom>
          <a:grpFill/>
        </xdr:spPr>
      </xdr:pic>
    </xdr:grpSp>
    <xdr:clientData/>
  </xdr:twoCellAnchor>
  <xdr:twoCellAnchor editAs="oneCell">
    <xdr:from>
      <xdr:col>0</xdr:col>
      <xdr:colOff>0</xdr:colOff>
      <xdr:row>0</xdr:row>
      <xdr:rowOff>173492</xdr:rowOff>
    </xdr:from>
    <xdr:to>
      <xdr:col>0</xdr:col>
      <xdr:colOff>1538288</xdr:colOff>
      <xdr:row>4</xdr:row>
      <xdr:rowOff>53749</xdr:rowOff>
    </xdr:to>
    <xdr:pic>
      <xdr:nvPicPr>
        <xdr:cNvPr id="14" name="Picture 13">
          <a:extLst>
            <a:ext uri="{FF2B5EF4-FFF2-40B4-BE49-F238E27FC236}">
              <a16:creationId xmlns:a16="http://schemas.microsoft.com/office/drawing/2014/main" id="{17A5847E-1871-AF11-0103-728644F58C3F}"/>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682" r="7162"/>
        <a:stretch/>
      </xdr:blipFill>
      <xdr:spPr bwMode="auto">
        <a:xfrm>
          <a:off x="0" y="173492"/>
          <a:ext cx="1538288" cy="604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356922</xdr:colOff>
      <xdr:row>10</xdr:row>
      <xdr:rowOff>80682</xdr:rowOff>
    </xdr:from>
    <xdr:to>
      <xdr:col>4</xdr:col>
      <xdr:colOff>897762</xdr:colOff>
      <xdr:row>10</xdr:row>
      <xdr:rowOff>620682</xdr:rowOff>
    </xdr:to>
    <xdr:pic>
      <xdr:nvPicPr>
        <xdr:cNvPr id="14" name="Picture 13">
          <a:extLst>
            <a:ext uri="{FF2B5EF4-FFF2-40B4-BE49-F238E27FC236}">
              <a16:creationId xmlns:a16="http://schemas.microsoft.com/office/drawing/2014/main" id="{966135F4-7E43-48ED-8564-C51AEE5D73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73061" y="2247412"/>
          <a:ext cx="540840"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356062</xdr:colOff>
      <xdr:row>11</xdr:row>
      <xdr:rowOff>44824</xdr:rowOff>
    </xdr:from>
    <xdr:to>
      <xdr:col>4</xdr:col>
      <xdr:colOff>898622</xdr:colOff>
      <xdr:row>11</xdr:row>
      <xdr:rowOff>584824</xdr:rowOff>
    </xdr:to>
    <xdr:pic>
      <xdr:nvPicPr>
        <xdr:cNvPr id="15" name="Picture 14">
          <a:extLst>
            <a:ext uri="{FF2B5EF4-FFF2-40B4-BE49-F238E27FC236}">
              <a16:creationId xmlns:a16="http://schemas.microsoft.com/office/drawing/2014/main" id="{AAAB8409-1FFC-44C4-9283-F4810CE1E5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872201" y="2841033"/>
          <a:ext cx="542560"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356656</xdr:colOff>
      <xdr:row>12</xdr:row>
      <xdr:rowOff>44486</xdr:rowOff>
    </xdr:from>
    <xdr:to>
      <xdr:col>4</xdr:col>
      <xdr:colOff>898028</xdr:colOff>
      <xdr:row>12</xdr:row>
      <xdr:rowOff>584486</xdr:rowOff>
    </xdr:to>
    <xdr:pic>
      <xdr:nvPicPr>
        <xdr:cNvPr id="16" name="Picture 15">
          <a:extLst>
            <a:ext uri="{FF2B5EF4-FFF2-40B4-BE49-F238E27FC236}">
              <a16:creationId xmlns:a16="http://schemas.microsoft.com/office/drawing/2014/main" id="{F90221E2-4841-4074-8E0C-7F597936C11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872795" y="3470173"/>
          <a:ext cx="541372"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351507</xdr:colOff>
      <xdr:row>15</xdr:row>
      <xdr:rowOff>48227</xdr:rowOff>
    </xdr:from>
    <xdr:to>
      <xdr:col>4</xdr:col>
      <xdr:colOff>903177</xdr:colOff>
      <xdr:row>15</xdr:row>
      <xdr:rowOff>583104</xdr:rowOff>
    </xdr:to>
    <xdr:pic>
      <xdr:nvPicPr>
        <xdr:cNvPr id="17" name="Picture 16">
          <a:extLst>
            <a:ext uri="{FF2B5EF4-FFF2-40B4-BE49-F238E27FC236}">
              <a16:creationId xmlns:a16="http://schemas.microsoft.com/office/drawing/2014/main" id="{C78C80C9-5171-45CE-80CB-E765B904455A}"/>
            </a:ext>
          </a:extLst>
        </xdr:cNvPr>
        <xdr:cNvPicPr>
          <a:picLocks noChangeAspect="1"/>
        </xdr:cNvPicPr>
      </xdr:nvPicPr>
      <xdr:blipFill>
        <a:blip xmlns:r="http://schemas.openxmlformats.org/officeDocument/2006/relationships" r:embed="rId4"/>
        <a:stretch>
          <a:fillRect/>
        </a:stretch>
      </xdr:blipFill>
      <xdr:spPr>
        <a:xfrm>
          <a:off x="11868593" y="5351747"/>
          <a:ext cx="551670" cy="534877"/>
        </a:xfrm>
        <a:prstGeom prst="rect">
          <a:avLst/>
        </a:prstGeom>
      </xdr:spPr>
    </xdr:pic>
    <xdr:clientData/>
  </xdr:twoCellAnchor>
  <xdr:twoCellAnchor editAs="oneCell">
    <xdr:from>
      <xdr:col>4</xdr:col>
      <xdr:colOff>351312</xdr:colOff>
      <xdr:row>14</xdr:row>
      <xdr:rowOff>42823</xdr:rowOff>
    </xdr:from>
    <xdr:to>
      <xdr:col>4</xdr:col>
      <xdr:colOff>903372</xdr:colOff>
      <xdr:row>14</xdr:row>
      <xdr:rowOff>577700</xdr:rowOff>
    </xdr:to>
    <xdr:pic>
      <xdr:nvPicPr>
        <xdr:cNvPr id="18" name="Picture 17">
          <a:extLst>
            <a:ext uri="{FF2B5EF4-FFF2-40B4-BE49-F238E27FC236}">
              <a16:creationId xmlns:a16="http://schemas.microsoft.com/office/drawing/2014/main" id="{3EF8784E-E88D-4390-9248-DD55ED5240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67451" y="4727466"/>
          <a:ext cx="552060" cy="534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353915</xdr:colOff>
      <xdr:row>16</xdr:row>
      <xdr:rowOff>57736</xdr:rowOff>
    </xdr:from>
    <xdr:to>
      <xdr:col>4</xdr:col>
      <xdr:colOff>900770</xdr:colOff>
      <xdr:row>16</xdr:row>
      <xdr:rowOff>592614</xdr:rowOff>
    </xdr:to>
    <xdr:pic>
      <xdr:nvPicPr>
        <xdr:cNvPr id="19" name="Picture 18">
          <a:extLst>
            <a:ext uri="{FF2B5EF4-FFF2-40B4-BE49-F238E27FC236}">
              <a16:creationId xmlns:a16="http://schemas.microsoft.com/office/drawing/2014/main" id="{D610632D-9768-457A-B5C1-6C75098DB32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868221" y="5988366"/>
          <a:ext cx="546855" cy="534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353720</xdr:colOff>
      <xdr:row>17</xdr:row>
      <xdr:rowOff>55454</xdr:rowOff>
    </xdr:from>
    <xdr:to>
      <xdr:col>4</xdr:col>
      <xdr:colOff>900965</xdr:colOff>
      <xdr:row>17</xdr:row>
      <xdr:rowOff>590331</xdr:rowOff>
    </xdr:to>
    <xdr:pic>
      <xdr:nvPicPr>
        <xdr:cNvPr id="20" name="Picture 19">
          <a:extLst>
            <a:ext uri="{FF2B5EF4-FFF2-40B4-BE49-F238E27FC236}">
              <a16:creationId xmlns:a16="http://schemas.microsoft.com/office/drawing/2014/main" id="{210E2251-C9CC-414C-9806-83A602A8305C}"/>
            </a:ext>
          </a:extLst>
        </xdr:cNvPr>
        <xdr:cNvPicPr>
          <a:picLocks noChangeAspect="1"/>
        </xdr:cNvPicPr>
      </xdr:nvPicPr>
      <xdr:blipFill>
        <a:blip xmlns:r="http://schemas.openxmlformats.org/officeDocument/2006/relationships" r:embed="rId4"/>
        <a:stretch>
          <a:fillRect/>
        </a:stretch>
      </xdr:blipFill>
      <xdr:spPr>
        <a:xfrm>
          <a:off x="11869859" y="6628532"/>
          <a:ext cx="547245" cy="534877"/>
        </a:xfrm>
        <a:prstGeom prst="rect">
          <a:avLst/>
        </a:prstGeom>
      </xdr:spPr>
    </xdr:pic>
    <xdr:clientData/>
  </xdr:twoCellAnchor>
  <xdr:twoCellAnchor editAs="oneCell">
    <xdr:from>
      <xdr:col>4</xdr:col>
      <xdr:colOff>355182</xdr:colOff>
      <xdr:row>18</xdr:row>
      <xdr:rowOff>36012</xdr:rowOff>
    </xdr:from>
    <xdr:to>
      <xdr:col>4</xdr:col>
      <xdr:colOff>899502</xdr:colOff>
      <xdr:row>18</xdr:row>
      <xdr:rowOff>570890</xdr:rowOff>
    </xdr:to>
    <xdr:pic>
      <xdr:nvPicPr>
        <xdr:cNvPr id="21" name="Picture 20">
          <a:extLst>
            <a:ext uri="{FF2B5EF4-FFF2-40B4-BE49-F238E27FC236}">
              <a16:creationId xmlns:a16="http://schemas.microsoft.com/office/drawing/2014/main" id="{0279204E-3082-47CB-8E49-5559AE07048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871321" y="7238569"/>
          <a:ext cx="544320" cy="534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355182</xdr:colOff>
      <xdr:row>19</xdr:row>
      <xdr:rowOff>54737</xdr:rowOff>
    </xdr:from>
    <xdr:to>
      <xdr:col>4</xdr:col>
      <xdr:colOff>899502</xdr:colOff>
      <xdr:row>19</xdr:row>
      <xdr:rowOff>589614</xdr:rowOff>
    </xdr:to>
    <xdr:pic>
      <xdr:nvPicPr>
        <xdr:cNvPr id="22" name="Picture 21">
          <a:extLst>
            <a:ext uri="{FF2B5EF4-FFF2-40B4-BE49-F238E27FC236}">
              <a16:creationId xmlns:a16="http://schemas.microsoft.com/office/drawing/2014/main" id="{CE0A7DAA-4D3A-4B4C-B5A3-D4F970534FE8}"/>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871321" y="7886772"/>
          <a:ext cx="544320" cy="534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358760</xdr:colOff>
      <xdr:row>20</xdr:row>
      <xdr:rowOff>53588</xdr:rowOff>
    </xdr:from>
    <xdr:to>
      <xdr:col>4</xdr:col>
      <xdr:colOff>895925</xdr:colOff>
      <xdr:row>20</xdr:row>
      <xdr:rowOff>588465</xdr:rowOff>
    </xdr:to>
    <xdr:pic>
      <xdr:nvPicPr>
        <xdr:cNvPr id="23" name="Picture 22">
          <a:extLst>
            <a:ext uri="{FF2B5EF4-FFF2-40B4-BE49-F238E27FC236}">
              <a16:creationId xmlns:a16="http://schemas.microsoft.com/office/drawing/2014/main" id="{AADA4F4D-DDA9-4115-B319-E8F40F94E1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873066" y="8513409"/>
          <a:ext cx="537165" cy="534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358760</xdr:colOff>
      <xdr:row>21</xdr:row>
      <xdr:rowOff>54536</xdr:rowOff>
    </xdr:from>
    <xdr:to>
      <xdr:col>4</xdr:col>
      <xdr:colOff>895925</xdr:colOff>
      <xdr:row>21</xdr:row>
      <xdr:rowOff>589413</xdr:rowOff>
    </xdr:to>
    <xdr:pic>
      <xdr:nvPicPr>
        <xdr:cNvPr id="24" name="Picture 23">
          <a:extLst>
            <a:ext uri="{FF2B5EF4-FFF2-40B4-BE49-F238E27FC236}">
              <a16:creationId xmlns:a16="http://schemas.microsoft.com/office/drawing/2014/main" id="{519A68FD-7CB0-4C41-8DFC-A9D59983B7E8}"/>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1873066" y="9146655"/>
          <a:ext cx="537165" cy="534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358760</xdr:colOff>
      <xdr:row>22</xdr:row>
      <xdr:rowOff>51568</xdr:rowOff>
    </xdr:from>
    <xdr:to>
      <xdr:col>4</xdr:col>
      <xdr:colOff>895925</xdr:colOff>
      <xdr:row>22</xdr:row>
      <xdr:rowOff>586445</xdr:rowOff>
    </xdr:to>
    <xdr:pic>
      <xdr:nvPicPr>
        <xdr:cNvPr id="25" name="Picture 24">
          <a:extLst>
            <a:ext uri="{FF2B5EF4-FFF2-40B4-BE49-F238E27FC236}">
              <a16:creationId xmlns:a16="http://schemas.microsoft.com/office/drawing/2014/main" id="{8AA6CFE2-370E-4CA3-97D9-2F0F8DAD18B4}"/>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1873066" y="9775985"/>
          <a:ext cx="537165" cy="534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358760</xdr:colOff>
      <xdr:row>23</xdr:row>
      <xdr:rowOff>58519</xdr:rowOff>
    </xdr:from>
    <xdr:to>
      <xdr:col>4</xdr:col>
      <xdr:colOff>895925</xdr:colOff>
      <xdr:row>23</xdr:row>
      <xdr:rowOff>593397</xdr:rowOff>
    </xdr:to>
    <xdr:pic>
      <xdr:nvPicPr>
        <xdr:cNvPr id="26" name="Picture 25">
          <a:extLst>
            <a:ext uri="{FF2B5EF4-FFF2-40B4-BE49-F238E27FC236}">
              <a16:creationId xmlns:a16="http://schemas.microsoft.com/office/drawing/2014/main" id="{A4174CA2-CCBA-4F52-9844-064E9B0C5187}"/>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873066" y="10415234"/>
          <a:ext cx="537165" cy="534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358055</xdr:colOff>
      <xdr:row>24</xdr:row>
      <xdr:rowOff>50514</xdr:rowOff>
    </xdr:from>
    <xdr:to>
      <xdr:col>4</xdr:col>
      <xdr:colOff>896630</xdr:colOff>
      <xdr:row>24</xdr:row>
      <xdr:rowOff>585391</xdr:rowOff>
    </xdr:to>
    <xdr:pic>
      <xdr:nvPicPr>
        <xdr:cNvPr id="27" name="Picture 26">
          <a:extLst>
            <a:ext uri="{FF2B5EF4-FFF2-40B4-BE49-F238E27FC236}">
              <a16:creationId xmlns:a16="http://schemas.microsoft.com/office/drawing/2014/main" id="{C3053A37-64A6-473D-911E-083BDDC21C0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874194" y="11029940"/>
          <a:ext cx="538575" cy="534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360170</xdr:colOff>
      <xdr:row>25</xdr:row>
      <xdr:rowOff>52589</xdr:rowOff>
    </xdr:from>
    <xdr:to>
      <xdr:col>4</xdr:col>
      <xdr:colOff>894515</xdr:colOff>
      <xdr:row>25</xdr:row>
      <xdr:rowOff>587467</xdr:rowOff>
    </xdr:to>
    <xdr:pic>
      <xdr:nvPicPr>
        <xdr:cNvPr id="28" name="Picture 27">
          <a:extLst>
            <a:ext uri="{FF2B5EF4-FFF2-40B4-BE49-F238E27FC236}">
              <a16:creationId xmlns:a16="http://schemas.microsoft.com/office/drawing/2014/main" id="{E105E2FD-ED4F-4F4D-8F71-BC46A336ABAA}"/>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876309" y="11661493"/>
          <a:ext cx="534345" cy="534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360170</xdr:colOff>
      <xdr:row>26</xdr:row>
      <xdr:rowOff>37760</xdr:rowOff>
    </xdr:from>
    <xdr:to>
      <xdr:col>4</xdr:col>
      <xdr:colOff>894515</xdr:colOff>
      <xdr:row>26</xdr:row>
      <xdr:rowOff>572637</xdr:rowOff>
    </xdr:to>
    <xdr:pic>
      <xdr:nvPicPr>
        <xdr:cNvPr id="29" name="Picture 28">
          <a:extLst>
            <a:ext uri="{FF2B5EF4-FFF2-40B4-BE49-F238E27FC236}">
              <a16:creationId xmlns:a16="http://schemas.microsoft.com/office/drawing/2014/main" id="{5B811CE7-B5A6-4A1B-95E4-A0BF1C94E25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876309" y="12276143"/>
          <a:ext cx="534345" cy="534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351265</xdr:colOff>
      <xdr:row>27</xdr:row>
      <xdr:rowOff>47400</xdr:rowOff>
    </xdr:from>
    <xdr:to>
      <xdr:col>4</xdr:col>
      <xdr:colOff>903420</xdr:colOff>
      <xdr:row>27</xdr:row>
      <xdr:rowOff>585607</xdr:rowOff>
    </xdr:to>
    <xdr:pic>
      <xdr:nvPicPr>
        <xdr:cNvPr id="30" name="Picture 29">
          <a:extLst>
            <a:ext uri="{FF2B5EF4-FFF2-40B4-BE49-F238E27FC236}">
              <a16:creationId xmlns:a16="http://schemas.microsoft.com/office/drawing/2014/main" id="{FF57E7F4-8331-45EA-92A6-2B8FD8BC8BEE}"/>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1865571" y="12933306"/>
          <a:ext cx="552155" cy="538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1030155</xdr:colOff>
      <xdr:row>11</xdr:row>
      <xdr:rowOff>50635</xdr:rowOff>
    </xdr:from>
    <xdr:to>
      <xdr:col>4</xdr:col>
      <xdr:colOff>1572128</xdr:colOff>
      <xdr:row>11</xdr:row>
      <xdr:rowOff>590635</xdr:rowOff>
    </xdr:to>
    <xdr:pic>
      <xdr:nvPicPr>
        <xdr:cNvPr id="31" name="Picture 30">
          <a:extLst>
            <a:ext uri="{FF2B5EF4-FFF2-40B4-BE49-F238E27FC236}">
              <a16:creationId xmlns:a16="http://schemas.microsoft.com/office/drawing/2014/main" id="{3C5F52BD-C8EA-450B-BDB0-57443859B1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46294" y="2846844"/>
          <a:ext cx="541973"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1029375</xdr:colOff>
      <xdr:row>15</xdr:row>
      <xdr:rowOff>53196</xdr:rowOff>
    </xdr:from>
    <xdr:to>
      <xdr:col>4</xdr:col>
      <xdr:colOff>1572908</xdr:colOff>
      <xdr:row>15</xdr:row>
      <xdr:rowOff>586180</xdr:rowOff>
    </xdr:to>
    <xdr:pic>
      <xdr:nvPicPr>
        <xdr:cNvPr id="32" name="Picture 31">
          <a:extLst>
            <a:ext uri="{FF2B5EF4-FFF2-40B4-BE49-F238E27FC236}">
              <a16:creationId xmlns:a16="http://schemas.microsoft.com/office/drawing/2014/main" id="{FBFB7637-138F-4AAB-8904-52CE32929E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46461" y="5356716"/>
          <a:ext cx="543533" cy="532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1024212</xdr:colOff>
      <xdr:row>16</xdr:row>
      <xdr:rowOff>56623</xdr:rowOff>
    </xdr:from>
    <xdr:to>
      <xdr:col>4</xdr:col>
      <xdr:colOff>1578070</xdr:colOff>
      <xdr:row>16</xdr:row>
      <xdr:rowOff>589607</xdr:rowOff>
    </xdr:to>
    <xdr:pic>
      <xdr:nvPicPr>
        <xdr:cNvPr id="33" name="Picture 32">
          <a:extLst>
            <a:ext uri="{FF2B5EF4-FFF2-40B4-BE49-F238E27FC236}">
              <a16:creationId xmlns:a16="http://schemas.microsoft.com/office/drawing/2014/main" id="{EA8729E6-BCFB-423F-A83C-BB0E78638E2B}"/>
            </a:ext>
          </a:extLst>
        </xdr:cNvPr>
        <xdr:cNvPicPr>
          <a:picLocks noChangeAspect="1"/>
        </xdr:cNvPicPr>
      </xdr:nvPicPr>
      <xdr:blipFill>
        <a:blip xmlns:r="http://schemas.openxmlformats.org/officeDocument/2006/relationships" r:embed="rId4"/>
        <a:stretch>
          <a:fillRect/>
        </a:stretch>
      </xdr:blipFill>
      <xdr:spPr>
        <a:xfrm>
          <a:off x="12538518" y="5987253"/>
          <a:ext cx="553858" cy="532984"/>
        </a:xfrm>
        <a:prstGeom prst="rect">
          <a:avLst/>
        </a:prstGeom>
      </xdr:spPr>
    </xdr:pic>
    <xdr:clientData/>
  </xdr:twoCellAnchor>
  <xdr:twoCellAnchor editAs="oneCell">
    <xdr:from>
      <xdr:col>4</xdr:col>
      <xdr:colOff>1035187</xdr:colOff>
      <xdr:row>20</xdr:row>
      <xdr:rowOff>55093</xdr:rowOff>
    </xdr:from>
    <xdr:to>
      <xdr:col>4</xdr:col>
      <xdr:colOff>1567095</xdr:colOff>
      <xdr:row>20</xdr:row>
      <xdr:rowOff>588076</xdr:rowOff>
    </xdr:to>
    <xdr:pic>
      <xdr:nvPicPr>
        <xdr:cNvPr id="34" name="Picture 33">
          <a:extLst>
            <a:ext uri="{FF2B5EF4-FFF2-40B4-BE49-F238E27FC236}">
              <a16:creationId xmlns:a16="http://schemas.microsoft.com/office/drawing/2014/main" id="{2A1D0475-F8B6-4DDA-BAEA-56965DDFC9F4}"/>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2549493" y="8514914"/>
          <a:ext cx="531908" cy="532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1035187</xdr:colOff>
      <xdr:row>21</xdr:row>
      <xdr:rowOff>53615</xdr:rowOff>
    </xdr:from>
    <xdr:to>
      <xdr:col>4</xdr:col>
      <xdr:colOff>1567095</xdr:colOff>
      <xdr:row>21</xdr:row>
      <xdr:rowOff>586600</xdr:rowOff>
    </xdr:to>
    <xdr:pic>
      <xdr:nvPicPr>
        <xdr:cNvPr id="35" name="Picture 34">
          <a:extLst>
            <a:ext uri="{FF2B5EF4-FFF2-40B4-BE49-F238E27FC236}">
              <a16:creationId xmlns:a16="http://schemas.microsoft.com/office/drawing/2014/main" id="{6D3AA2C4-0B38-4725-99D2-80A3EECF6A5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2549493" y="9145734"/>
          <a:ext cx="531908" cy="532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1029690</xdr:colOff>
      <xdr:row>24</xdr:row>
      <xdr:rowOff>49520</xdr:rowOff>
    </xdr:from>
    <xdr:to>
      <xdr:col>4</xdr:col>
      <xdr:colOff>1572592</xdr:colOff>
      <xdr:row>24</xdr:row>
      <xdr:rowOff>582504</xdr:rowOff>
    </xdr:to>
    <xdr:pic>
      <xdr:nvPicPr>
        <xdr:cNvPr id="36" name="Picture 35">
          <a:extLst>
            <a:ext uri="{FF2B5EF4-FFF2-40B4-BE49-F238E27FC236}">
              <a16:creationId xmlns:a16="http://schemas.microsoft.com/office/drawing/2014/main" id="{7042E250-A8F3-4162-8870-54F9764A55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45829" y="11028946"/>
          <a:ext cx="542902" cy="532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1</xdr:col>
      <xdr:colOff>1240969</xdr:colOff>
      <xdr:row>0</xdr:row>
      <xdr:rowOff>182041</xdr:rowOff>
    </xdr:from>
    <xdr:to>
      <xdr:col>1</xdr:col>
      <xdr:colOff>2859669</xdr:colOff>
      <xdr:row>4</xdr:row>
      <xdr:rowOff>8661</xdr:rowOff>
    </xdr:to>
    <xdr:sp macro="" textlink="">
      <xdr:nvSpPr>
        <xdr:cNvPr id="37" name="Rectangle 36">
          <a:hlinkClick xmlns:r="http://schemas.openxmlformats.org/officeDocument/2006/relationships" r:id="rId13"/>
          <a:extLst>
            <a:ext uri="{FF2B5EF4-FFF2-40B4-BE49-F238E27FC236}">
              <a16:creationId xmlns:a16="http://schemas.microsoft.com/office/drawing/2014/main" id="{D5D52817-72E0-4934-AC07-87466377AE34}"/>
            </a:ext>
          </a:extLst>
        </xdr:cNvPr>
        <xdr:cNvSpPr/>
      </xdr:nvSpPr>
      <xdr:spPr>
        <a:xfrm flipH="1">
          <a:off x="1556655" y="182041"/>
          <a:ext cx="1618700" cy="566849"/>
        </a:xfrm>
        <a:prstGeom prst="rect">
          <a:avLst/>
        </a:prstGeom>
        <a:solidFill>
          <a:schemeClr val="bg1">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latin typeface="Vollkorn" pitchFamily="2" charset="0"/>
              <a:ea typeface="Vollkorn" pitchFamily="2" charset="0"/>
            </a:rPr>
            <a:t>Overview</a:t>
          </a:r>
        </a:p>
      </xdr:txBody>
    </xdr:sp>
    <xdr:clientData/>
  </xdr:twoCellAnchor>
  <xdr:twoCellAnchor editAs="absolute">
    <xdr:from>
      <xdr:col>1</xdr:col>
      <xdr:colOff>2854834</xdr:colOff>
      <xdr:row>0</xdr:row>
      <xdr:rowOff>184294</xdr:rowOff>
    </xdr:from>
    <xdr:to>
      <xdr:col>2</xdr:col>
      <xdr:colOff>1535996</xdr:colOff>
      <xdr:row>4</xdr:row>
      <xdr:rowOff>8569</xdr:rowOff>
    </xdr:to>
    <xdr:sp macro="" textlink="">
      <xdr:nvSpPr>
        <xdr:cNvPr id="38" name="Rectangle 37">
          <a:hlinkClick xmlns:r="http://schemas.openxmlformats.org/officeDocument/2006/relationships" r:id="rId14"/>
          <a:extLst>
            <a:ext uri="{FF2B5EF4-FFF2-40B4-BE49-F238E27FC236}">
              <a16:creationId xmlns:a16="http://schemas.microsoft.com/office/drawing/2014/main" id="{0B149467-7097-4C38-A78A-A49ED042131F}"/>
            </a:ext>
          </a:extLst>
        </xdr:cNvPr>
        <xdr:cNvSpPr/>
      </xdr:nvSpPr>
      <xdr:spPr>
        <a:xfrm flipH="1">
          <a:off x="3170520" y="184294"/>
          <a:ext cx="1707390" cy="564504"/>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lumMod val="65000"/>
                </a:schemeClr>
              </a:solidFill>
              <a:latin typeface="Vollkorn" pitchFamily="2" charset="0"/>
              <a:ea typeface="Vollkorn" pitchFamily="2" charset="0"/>
            </a:rPr>
            <a:t>Environment</a:t>
          </a:r>
        </a:p>
      </xdr:txBody>
    </xdr:sp>
    <xdr:clientData/>
  </xdr:twoCellAnchor>
  <xdr:twoCellAnchor editAs="absolute">
    <xdr:from>
      <xdr:col>2</xdr:col>
      <xdr:colOff>1531036</xdr:colOff>
      <xdr:row>0</xdr:row>
      <xdr:rowOff>178939</xdr:rowOff>
    </xdr:from>
    <xdr:to>
      <xdr:col>2</xdr:col>
      <xdr:colOff>3229016</xdr:colOff>
      <xdr:row>4</xdr:row>
      <xdr:rowOff>6569</xdr:rowOff>
    </xdr:to>
    <xdr:sp macro="" textlink="">
      <xdr:nvSpPr>
        <xdr:cNvPr id="39" name="Rectangle 38">
          <a:hlinkClick xmlns:r="http://schemas.openxmlformats.org/officeDocument/2006/relationships" r:id="rId15"/>
          <a:extLst>
            <a:ext uri="{FF2B5EF4-FFF2-40B4-BE49-F238E27FC236}">
              <a16:creationId xmlns:a16="http://schemas.microsoft.com/office/drawing/2014/main" id="{3B532798-A8DA-4293-95E2-2498D112C311}"/>
            </a:ext>
          </a:extLst>
        </xdr:cNvPr>
        <xdr:cNvSpPr/>
      </xdr:nvSpPr>
      <xdr:spPr>
        <a:xfrm flipH="1">
          <a:off x="4872950" y="178939"/>
          <a:ext cx="1697980" cy="567859"/>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lumMod val="65000"/>
                </a:schemeClr>
              </a:solidFill>
              <a:latin typeface="Vollkorn" pitchFamily="2" charset="0"/>
              <a:ea typeface="Vollkorn" pitchFamily="2" charset="0"/>
            </a:rPr>
            <a:t>Governance</a:t>
          </a:r>
        </a:p>
      </xdr:txBody>
    </xdr:sp>
    <xdr:clientData/>
  </xdr:twoCellAnchor>
  <xdr:twoCellAnchor editAs="absolute">
    <xdr:from>
      <xdr:col>2</xdr:col>
      <xdr:colOff>3219758</xdr:colOff>
      <xdr:row>0</xdr:row>
      <xdr:rowOff>181966</xdr:rowOff>
    </xdr:from>
    <xdr:to>
      <xdr:col>2</xdr:col>
      <xdr:colOff>4965926</xdr:colOff>
      <xdr:row>4</xdr:row>
      <xdr:rowOff>9827</xdr:rowOff>
    </xdr:to>
    <xdr:sp macro="" textlink="">
      <xdr:nvSpPr>
        <xdr:cNvPr id="40" name="Rectangle 39">
          <a:hlinkClick xmlns:r="http://schemas.openxmlformats.org/officeDocument/2006/relationships" r:id="rId16"/>
          <a:extLst>
            <a:ext uri="{FF2B5EF4-FFF2-40B4-BE49-F238E27FC236}">
              <a16:creationId xmlns:a16="http://schemas.microsoft.com/office/drawing/2014/main" id="{C61ADC01-F927-4011-84A1-8A0B2CCC3C86}"/>
            </a:ext>
          </a:extLst>
        </xdr:cNvPr>
        <xdr:cNvSpPr/>
      </xdr:nvSpPr>
      <xdr:spPr>
        <a:xfrm flipH="1">
          <a:off x="6561672" y="181966"/>
          <a:ext cx="1746168" cy="568090"/>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lumMod val="65000"/>
                </a:schemeClr>
              </a:solidFill>
              <a:latin typeface="Vollkorn" pitchFamily="2" charset="0"/>
              <a:ea typeface="Vollkorn" pitchFamily="2" charset="0"/>
            </a:rPr>
            <a:t>Social</a:t>
          </a:r>
        </a:p>
      </xdr:txBody>
    </xdr:sp>
    <xdr:clientData/>
  </xdr:twoCellAnchor>
  <xdr:twoCellAnchor editAs="absolute">
    <xdr:from>
      <xdr:col>2</xdr:col>
      <xdr:colOff>4912551</xdr:colOff>
      <xdr:row>0</xdr:row>
      <xdr:rowOff>182042</xdr:rowOff>
    </xdr:from>
    <xdr:to>
      <xdr:col>3</xdr:col>
      <xdr:colOff>745169</xdr:colOff>
      <xdr:row>4</xdr:row>
      <xdr:rowOff>9903</xdr:rowOff>
    </xdr:to>
    <xdr:sp macro="" textlink="">
      <xdr:nvSpPr>
        <xdr:cNvPr id="41" name="Rectangle 40">
          <a:hlinkClick xmlns:r="http://schemas.openxmlformats.org/officeDocument/2006/relationships" r:id="rId17"/>
          <a:extLst>
            <a:ext uri="{FF2B5EF4-FFF2-40B4-BE49-F238E27FC236}">
              <a16:creationId xmlns:a16="http://schemas.microsoft.com/office/drawing/2014/main" id="{000C78CB-C262-4FE6-A152-CD8D49FC8B11}"/>
            </a:ext>
          </a:extLst>
        </xdr:cNvPr>
        <xdr:cNvSpPr/>
      </xdr:nvSpPr>
      <xdr:spPr>
        <a:xfrm flipH="1">
          <a:off x="8254465" y="182042"/>
          <a:ext cx="1917733" cy="568090"/>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lumMod val="65000"/>
                </a:schemeClr>
              </a:solidFill>
              <a:latin typeface="Vollkorn" pitchFamily="2" charset="0"/>
              <a:ea typeface="Vollkorn" pitchFamily="2" charset="0"/>
            </a:rPr>
            <a:t>Health &amp; Safety</a:t>
          </a:r>
        </a:p>
      </xdr:txBody>
    </xdr:sp>
    <xdr:clientData/>
  </xdr:twoCellAnchor>
  <xdr:twoCellAnchor editAs="absolute">
    <xdr:from>
      <xdr:col>3</xdr:col>
      <xdr:colOff>741861</xdr:colOff>
      <xdr:row>0</xdr:row>
      <xdr:rowOff>178668</xdr:rowOff>
    </xdr:from>
    <xdr:to>
      <xdr:col>4</xdr:col>
      <xdr:colOff>1058324</xdr:colOff>
      <xdr:row>4</xdr:row>
      <xdr:rowOff>6529</xdr:rowOff>
    </xdr:to>
    <xdr:sp macro="" textlink="">
      <xdr:nvSpPr>
        <xdr:cNvPr id="42" name="Rectangle 41">
          <a:hlinkClick xmlns:r="http://schemas.openxmlformats.org/officeDocument/2006/relationships" r:id="rId18"/>
          <a:extLst>
            <a:ext uri="{FF2B5EF4-FFF2-40B4-BE49-F238E27FC236}">
              <a16:creationId xmlns:a16="http://schemas.microsoft.com/office/drawing/2014/main" id="{DC91275F-478A-40C6-BB14-A9EA5EF3BA14}"/>
            </a:ext>
          </a:extLst>
        </xdr:cNvPr>
        <xdr:cNvSpPr/>
      </xdr:nvSpPr>
      <xdr:spPr>
        <a:xfrm flipH="1">
          <a:off x="10168890" y="178668"/>
          <a:ext cx="1753377" cy="568090"/>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lumMod val="65000"/>
                </a:schemeClr>
              </a:solidFill>
              <a:latin typeface="Vollkorn" pitchFamily="2" charset="0"/>
              <a:ea typeface="Vollkorn" pitchFamily="2" charset="0"/>
            </a:rPr>
            <a:t>GRI &amp; SASB</a:t>
          </a:r>
        </a:p>
      </xdr:txBody>
    </xdr:sp>
    <xdr:clientData/>
  </xdr:twoCellAnchor>
  <xdr:twoCellAnchor editAs="absolute">
    <xdr:from>
      <xdr:col>4</xdr:col>
      <xdr:colOff>1046181</xdr:colOff>
      <xdr:row>0</xdr:row>
      <xdr:rowOff>172250</xdr:rowOff>
    </xdr:from>
    <xdr:to>
      <xdr:col>5</xdr:col>
      <xdr:colOff>16653</xdr:colOff>
      <xdr:row>4</xdr:row>
      <xdr:rowOff>9732</xdr:rowOff>
    </xdr:to>
    <xdr:grpSp>
      <xdr:nvGrpSpPr>
        <xdr:cNvPr id="43" name="Group 42">
          <a:hlinkClick xmlns:r="http://schemas.openxmlformats.org/officeDocument/2006/relationships" r:id="rId19"/>
          <a:extLst>
            <a:ext uri="{FF2B5EF4-FFF2-40B4-BE49-F238E27FC236}">
              <a16:creationId xmlns:a16="http://schemas.microsoft.com/office/drawing/2014/main" id="{31BF9D8D-725E-4FA6-9E11-3BF0445DA1CA}"/>
            </a:ext>
          </a:extLst>
        </xdr:cNvPr>
        <xdr:cNvGrpSpPr/>
      </xdr:nvGrpSpPr>
      <xdr:grpSpPr>
        <a:xfrm>
          <a:off x="11605324" y="172250"/>
          <a:ext cx="807436" cy="599482"/>
          <a:chOff x="12528306" y="401786"/>
          <a:chExt cx="474518" cy="408502"/>
        </a:xfrm>
        <a:solidFill>
          <a:schemeClr val="bg1">
            <a:lumMod val="95000"/>
          </a:schemeClr>
        </a:solidFill>
      </xdr:grpSpPr>
      <xdr:sp macro="" textlink="">
        <xdr:nvSpPr>
          <xdr:cNvPr id="44" name="Rectangle 43">
            <a:extLst>
              <a:ext uri="{FF2B5EF4-FFF2-40B4-BE49-F238E27FC236}">
                <a16:creationId xmlns:a16="http://schemas.microsoft.com/office/drawing/2014/main" id="{829CF486-2DBE-83F8-A6C6-6AE8C6CDC4F7}"/>
              </a:ext>
            </a:extLst>
          </xdr:cNvPr>
          <xdr:cNvSpPr/>
        </xdr:nvSpPr>
        <xdr:spPr>
          <a:xfrm flipH="1">
            <a:off x="12528306" y="401786"/>
            <a:ext cx="474518" cy="408502"/>
          </a:xfrm>
          <a:prstGeom prst="rect">
            <a:avLst/>
          </a:prstGeom>
          <a:grp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solidFill>
                <a:schemeClr val="bg1">
                  <a:lumMod val="50000"/>
                </a:schemeClr>
              </a:solidFill>
            </a:endParaRPr>
          </a:p>
        </xdr:txBody>
      </xdr:sp>
      <xdr:pic>
        <xdr:nvPicPr>
          <xdr:cNvPr id="45" name="Picture 44">
            <a:extLst>
              <a:ext uri="{FF2B5EF4-FFF2-40B4-BE49-F238E27FC236}">
                <a16:creationId xmlns:a16="http://schemas.microsoft.com/office/drawing/2014/main" id="{915F14D9-41DF-00FF-35BE-57AD8DE7DCB6}"/>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2645424" y="442549"/>
            <a:ext cx="241432" cy="313775"/>
          </a:xfrm>
          <a:prstGeom prst="rect">
            <a:avLst/>
          </a:prstGeom>
          <a:grpFill/>
        </xdr:spPr>
      </xdr:pic>
    </xdr:grpSp>
    <xdr:clientData/>
  </xdr:twoCellAnchor>
  <xdr:twoCellAnchor editAs="oneCell">
    <xdr:from>
      <xdr:col>0</xdr:col>
      <xdr:colOff>0</xdr:colOff>
      <xdr:row>1</xdr:row>
      <xdr:rowOff>10886</xdr:rowOff>
    </xdr:from>
    <xdr:to>
      <xdr:col>1</xdr:col>
      <xdr:colOff>1222602</xdr:colOff>
      <xdr:row>4</xdr:row>
      <xdr:rowOff>53147</xdr:rowOff>
    </xdr:to>
    <xdr:pic>
      <xdr:nvPicPr>
        <xdr:cNvPr id="46" name="Picture 45">
          <a:extLst>
            <a:ext uri="{FF2B5EF4-FFF2-40B4-BE49-F238E27FC236}">
              <a16:creationId xmlns:a16="http://schemas.microsoft.com/office/drawing/2014/main" id="{009FB58D-3D75-49C1-A75B-911D01BB33A4}"/>
            </a:ext>
          </a:extLst>
        </xdr:cNvPr>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0682" r="7162"/>
        <a:stretch/>
      </xdr:blipFill>
      <xdr:spPr bwMode="auto">
        <a:xfrm>
          <a:off x="0" y="195943"/>
          <a:ext cx="1538288" cy="597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3386</xdr:rowOff>
    </xdr:from>
    <xdr:to>
      <xdr:col>0</xdr:col>
      <xdr:colOff>2880360</xdr:colOff>
      <xdr:row>46</xdr:row>
      <xdr:rowOff>0</xdr:rowOff>
    </xdr:to>
    <xdr:sp macro="" textlink="">
      <xdr:nvSpPr>
        <xdr:cNvPr id="2" name="Rectangle 1">
          <a:extLst>
            <a:ext uri="{FF2B5EF4-FFF2-40B4-BE49-F238E27FC236}">
              <a16:creationId xmlns:a16="http://schemas.microsoft.com/office/drawing/2014/main" id="{B9E8812C-FFBA-4046-BFBF-8CCDA005825C}"/>
            </a:ext>
          </a:extLst>
        </xdr:cNvPr>
        <xdr:cNvSpPr/>
      </xdr:nvSpPr>
      <xdr:spPr>
        <a:xfrm>
          <a:off x="0" y="1113729"/>
          <a:ext cx="2880360" cy="8716071"/>
        </a:xfrm>
        <a:prstGeom prst="rect">
          <a:avLst/>
        </a:prstGeom>
        <a:solidFill>
          <a:schemeClr val="accent6"/>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lIns="182880" tIns="182880" rIns="182880" rtlCol="0" anchor="t"/>
        <a:lstStyle/>
        <a:p>
          <a:pPr lvl="0" algn="l"/>
          <a:r>
            <a:rPr lang="en-CA" sz="850">
              <a:solidFill>
                <a:schemeClr val="bg1"/>
              </a:solidFill>
              <a:latin typeface="Tisa Sans Pro" panose="020B0504020201020104" pitchFamily="34" charset="0"/>
            </a:rPr>
            <a:t>1 Percentages and Kwh of energy derived from renewable and non-renewable resources have been estimated based on publicly available statistics of regional energy generation provided by StatsCan https://www150.statcan.gc.ca/t1/tbl1/en/tv.action?pid=2510001501; Toronto office address reflects actual building data for 2025, 2024 and 2023, supplied for the first time in 2024. </a:t>
          </a:r>
        </a:p>
        <a:p>
          <a:pPr lvl="0" algn="l"/>
          <a:endParaRPr lang="en-CA" sz="850">
            <a:solidFill>
              <a:schemeClr val="bg1"/>
            </a:solidFill>
            <a:latin typeface="Tisa Sans Pro" panose="020B0504020201020104" pitchFamily="34" charset="0"/>
          </a:endParaRPr>
        </a:p>
        <a:p>
          <a:pPr algn="l"/>
          <a:r>
            <a:rPr lang="en-CA" sz="850">
              <a:solidFill>
                <a:schemeClr val="bg1"/>
              </a:solidFill>
              <a:latin typeface="Tisa Sans Pro" panose="020B0504020201020104" pitchFamily="34" charset="0"/>
            </a:rPr>
            <a:t>2 For Scope 2 emissions, the values reflect purchased electricity. For the Newfoundland office, the emissions factor was sourced from the Emission factors and reference values: Canada’s greenhouse gas offset credit system prepared by Environment and Climate Change Canada. Scope 2 emissions for purchased electricity in the Toronto office were sourced from the building landlord. </a:t>
          </a:r>
        </a:p>
        <a:p>
          <a:pPr algn="l"/>
          <a:endParaRPr lang="en-CA" sz="850">
            <a:solidFill>
              <a:schemeClr val="bg1"/>
            </a:solidFill>
            <a:latin typeface="Tisa Sans Pro" panose="020B0504020201020104" pitchFamily="34" charset="0"/>
          </a:endParaRPr>
        </a:p>
        <a:p>
          <a:pPr algn="l"/>
          <a:r>
            <a:rPr lang="en-CA" sz="850">
              <a:solidFill>
                <a:schemeClr val="bg1"/>
              </a:solidFill>
              <a:latin typeface="Tisa Sans Pro" panose="020B0504020201020104" pitchFamily="34" charset="0"/>
            </a:rPr>
            <a:t>3 Attributable emissions by asset = (total royalty rate by asset) x total mine or asset Scope 1 and 2 emissions.</a:t>
          </a:r>
        </a:p>
        <a:p>
          <a:pPr algn="l"/>
          <a:endParaRPr lang="en-CA" sz="850">
            <a:solidFill>
              <a:schemeClr val="bg1"/>
            </a:solidFill>
            <a:latin typeface="Tisa Sans Pro" panose="020B0504020201020104" pitchFamily="34" charset="0"/>
          </a:endParaRPr>
        </a:p>
        <a:p>
          <a:pPr algn="l"/>
          <a:r>
            <a:rPr lang="en-CA" sz="850">
              <a:solidFill>
                <a:schemeClr val="bg1"/>
              </a:solidFill>
              <a:latin typeface="Tisa Sans Pro" panose="020B0504020201020104" pitchFamily="34" charset="0"/>
            </a:rPr>
            <a:t>4 2024 financed emissions were revised to conform to methodology improvements in 2026</a:t>
          </a:r>
          <a:r>
            <a:rPr lang="en-CA" sz="850" baseline="0">
              <a:solidFill>
                <a:schemeClr val="bg1"/>
              </a:solidFill>
              <a:latin typeface="Tisa Sans Pro" panose="020B0504020201020104" pitchFamily="34" charset="0"/>
            </a:rPr>
            <a:t>. </a:t>
          </a:r>
        </a:p>
        <a:p>
          <a:pPr algn="l"/>
          <a:endParaRPr lang="en-CA" sz="850">
            <a:solidFill>
              <a:schemeClr val="bg1"/>
            </a:solidFill>
            <a:latin typeface="Tisa Sans Pro" panose="020B0504020201020104" pitchFamily="34" charset="0"/>
          </a:endParaRPr>
        </a:p>
        <a:p>
          <a:pPr algn="l"/>
          <a:r>
            <a:rPr lang="en-CA" sz="850">
              <a:solidFill>
                <a:schemeClr val="bg1"/>
              </a:solidFill>
              <a:latin typeface="Tisa Sans Pro" panose="020B0504020201020104" pitchFamily="34" charset="0"/>
            </a:rPr>
            <a:t>5 This disclosure has been included to illustrate the change in our portfolio emissions when Genesee ceases production, as our investment interest in Genesee ended in 2023 as the Genesee operator has converted its coal-fired units to natural gas. The Genesee emissions reduction in 2023 and 2022 reflects a partial year of operation as this transition was occurring and is now complete.</a:t>
          </a:r>
        </a:p>
        <a:p>
          <a:pPr algn="l"/>
          <a:endParaRPr lang="en-CA" sz="850">
            <a:solidFill>
              <a:schemeClr val="bg1"/>
            </a:solidFill>
            <a:latin typeface="Tisa Sans Pro" panose="020B0504020201020104" pitchFamily="34" charset="0"/>
          </a:endParaRPr>
        </a:p>
        <a:p>
          <a:pPr algn="l"/>
          <a:r>
            <a:rPr lang="en-CA" sz="850">
              <a:solidFill>
                <a:schemeClr val="bg1"/>
              </a:solidFill>
              <a:latin typeface="Tisa Sans Pro" panose="020B0504020201020104" pitchFamily="34" charset="0"/>
            </a:rPr>
            <a:t>6 In 2022, we engaged a third-party consultant to assist with the measurement of our Scope 3 Category 15 Investments emissions for 2021; we did not purchase carbon offsets in 2022 for the 2021 emissions, as we utilized that year to better understand evolving standards, including the coming ISSB. In 2024, we purchased a combination of Verra-certified or Gold Standard certified reforestation credits to offset 2023 emissions including Scope 3 Category 15 Investments. In 2025, we purchased a combination of Verra-certified REDD+ credits and CarbonCure technology credits to offset 2024 emissions including Scope 3 Category 15 Investments. In 2026, we purchased</a:t>
          </a:r>
          <a:r>
            <a:rPr lang="en-CA" sz="850" baseline="0">
              <a:solidFill>
                <a:schemeClr val="bg1"/>
              </a:solidFill>
              <a:latin typeface="Tisa Sans Pro" panose="020B0504020201020104" pitchFamily="34" charset="0"/>
            </a:rPr>
            <a:t>  MSCI Climate Action Reserve certified removal credit offsets for 2025 Scope 2 and Scope 3 emissions generated directly through the company. </a:t>
          </a:r>
          <a:endParaRPr lang="en-CA" sz="850">
            <a:solidFill>
              <a:schemeClr val="bg1"/>
            </a:solidFill>
            <a:latin typeface="Tisa Sans Pro" panose="020B0504020201020104" pitchFamily="34" charset="0"/>
          </a:endParaRPr>
        </a:p>
        <a:p>
          <a:pPr algn="l"/>
          <a:endParaRPr lang="en-CA" sz="850">
            <a:solidFill>
              <a:schemeClr val="bg1"/>
            </a:solidFill>
            <a:latin typeface="Tisa Sans Pro" panose="020B0504020201020104" pitchFamily="34" charset="0"/>
          </a:endParaRPr>
        </a:p>
        <a:p>
          <a:pPr algn="l"/>
          <a:r>
            <a:rPr lang="en-CA" sz="850">
              <a:solidFill>
                <a:schemeClr val="bg1"/>
              </a:solidFill>
              <a:latin typeface="Tisa Sans Pro" panose="020B0504020201020104" pitchFamily="34" charset="0"/>
            </a:rPr>
            <a:t>7 Water</a:t>
          </a:r>
          <a:r>
            <a:rPr lang="en-CA" sz="850" baseline="0">
              <a:solidFill>
                <a:schemeClr val="bg1"/>
              </a:solidFill>
              <a:latin typeface="Tisa Sans Pro" panose="020B0504020201020104" pitchFamily="34" charset="0"/>
            </a:rPr>
            <a:t> consumption data for St. John's office has been provided by the building landlord for the first time in 2025. </a:t>
          </a:r>
          <a:endParaRPr lang="en-CA" sz="850">
            <a:solidFill>
              <a:schemeClr val="bg1"/>
            </a:solidFill>
            <a:latin typeface="Tisa Sans Pro" panose="020B0504020201020104" pitchFamily="34" charset="0"/>
          </a:endParaRPr>
        </a:p>
        <a:p>
          <a:pPr algn="l"/>
          <a:endParaRPr lang="en-CA" sz="850">
            <a:solidFill>
              <a:schemeClr val="bg1"/>
            </a:solidFill>
            <a:latin typeface="Tisa Sans Pro" panose="020B0504020201020104" pitchFamily="34" charset="0"/>
          </a:endParaRPr>
        </a:p>
      </xdr:txBody>
    </xdr:sp>
    <xdr:clientData fLocksWithSheet="0"/>
  </xdr:twoCellAnchor>
  <xdr:twoCellAnchor editAs="absolute">
    <xdr:from>
      <xdr:col>0</xdr:col>
      <xdr:colOff>1621971</xdr:colOff>
      <xdr:row>1</xdr:row>
      <xdr:rowOff>3373</xdr:rowOff>
    </xdr:from>
    <xdr:to>
      <xdr:col>1</xdr:col>
      <xdr:colOff>181785</xdr:colOff>
      <xdr:row>4</xdr:row>
      <xdr:rowOff>4292</xdr:rowOff>
    </xdr:to>
    <xdr:sp macro="" textlink="">
      <xdr:nvSpPr>
        <xdr:cNvPr id="41" name="Rectangle 40">
          <a:hlinkClick xmlns:r="http://schemas.openxmlformats.org/officeDocument/2006/relationships" r:id="rId1"/>
          <a:extLst>
            <a:ext uri="{FF2B5EF4-FFF2-40B4-BE49-F238E27FC236}">
              <a16:creationId xmlns:a16="http://schemas.microsoft.com/office/drawing/2014/main" id="{FB147363-30FE-4142-BC43-CC233D18A4A4}"/>
            </a:ext>
          </a:extLst>
        </xdr:cNvPr>
        <xdr:cNvSpPr/>
      </xdr:nvSpPr>
      <xdr:spPr>
        <a:xfrm flipH="1">
          <a:off x="1621971" y="188430"/>
          <a:ext cx="1618700" cy="556091"/>
        </a:xfrm>
        <a:prstGeom prst="rect">
          <a:avLst/>
        </a:prstGeom>
        <a:solidFill>
          <a:schemeClr val="accent6">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latin typeface="Vollkorn" pitchFamily="2" charset="0"/>
              <a:ea typeface="Vollkorn" pitchFamily="2" charset="0"/>
            </a:rPr>
            <a:t>Overview</a:t>
          </a:r>
        </a:p>
      </xdr:txBody>
    </xdr:sp>
    <xdr:clientData/>
  </xdr:twoCellAnchor>
  <xdr:twoCellAnchor editAs="absolute">
    <xdr:from>
      <xdr:col>1</xdr:col>
      <xdr:colOff>176950</xdr:colOff>
      <xdr:row>1</xdr:row>
      <xdr:rowOff>5626</xdr:rowOff>
    </xdr:from>
    <xdr:to>
      <xdr:col>1</xdr:col>
      <xdr:colOff>1879217</xdr:colOff>
      <xdr:row>4</xdr:row>
      <xdr:rowOff>4200</xdr:rowOff>
    </xdr:to>
    <xdr:sp macro="" textlink="">
      <xdr:nvSpPr>
        <xdr:cNvPr id="42" name="Rectangle 41">
          <a:hlinkClick xmlns:r="http://schemas.openxmlformats.org/officeDocument/2006/relationships" r:id="rId2"/>
          <a:extLst>
            <a:ext uri="{FF2B5EF4-FFF2-40B4-BE49-F238E27FC236}">
              <a16:creationId xmlns:a16="http://schemas.microsoft.com/office/drawing/2014/main" id="{356EEA27-3BD8-4263-9A5C-3B0CB6D92CE2}"/>
            </a:ext>
          </a:extLst>
        </xdr:cNvPr>
        <xdr:cNvSpPr/>
      </xdr:nvSpPr>
      <xdr:spPr>
        <a:xfrm flipH="1">
          <a:off x="3235836" y="190683"/>
          <a:ext cx="1702267" cy="553746"/>
        </a:xfrm>
        <a:prstGeom prst="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latin typeface="Vollkorn" pitchFamily="2" charset="0"/>
              <a:ea typeface="Vollkorn" pitchFamily="2" charset="0"/>
            </a:rPr>
            <a:t>Environment</a:t>
          </a:r>
        </a:p>
      </xdr:txBody>
    </xdr:sp>
    <xdr:clientData/>
  </xdr:twoCellAnchor>
  <xdr:twoCellAnchor editAs="absolute">
    <xdr:from>
      <xdr:col>1</xdr:col>
      <xdr:colOff>1874257</xdr:colOff>
      <xdr:row>1</xdr:row>
      <xdr:rowOff>271</xdr:rowOff>
    </xdr:from>
    <xdr:to>
      <xdr:col>1</xdr:col>
      <xdr:colOff>3567882</xdr:colOff>
      <xdr:row>4</xdr:row>
      <xdr:rowOff>2200</xdr:rowOff>
    </xdr:to>
    <xdr:sp macro="" textlink="">
      <xdr:nvSpPr>
        <xdr:cNvPr id="43" name="Rectangle 42">
          <a:hlinkClick xmlns:r="http://schemas.openxmlformats.org/officeDocument/2006/relationships" r:id="rId3"/>
          <a:extLst>
            <a:ext uri="{FF2B5EF4-FFF2-40B4-BE49-F238E27FC236}">
              <a16:creationId xmlns:a16="http://schemas.microsoft.com/office/drawing/2014/main" id="{92436DDF-2294-4A27-B434-7C3D479D8AFE}"/>
            </a:ext>
          </a:extLst>
        </xdr:cNvPr>
        <xdr:cNvSpPr/>
      </xdr:nvSpPr>
      <xdr:spPr>
        <a:xfrm flipH="1">
          <a:off x="4933143" y="185328"/>
          <a:ext cx="1693625" cy="557101"/>
        </a:xfrm>
        <a:prstGeom prst="rect">
          <a:avLst/>
        </a:prstGeom>
        <a:solidFill>
          <a:schemeClr val="accent6">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latin typeface="Vollkorn" pitchFamily="2" charset="0"/>
              <a:ea typeface="Vollkorn" pitchFamily="2" charset="0"/>
            </a:rPr>
            <a:t>Governance</a:t>
          </a:r>
        </a:p>
      </xdr:txBody>
    </xdr:sp>
    <xdr:clientData/>
  </xdr:twoCellAnchor>
  <xdr:twoCellAnchor editAs="absolute">
    <xdr:from>
      <xdr:col>1</xdr:col>
      <xdr:colOff>3558624</xdr:colOff>
      <xdr:row>1</xdr:row>
      <xdr:rowOff>3298</xdr:rowOff>
    </xdr:from>
    <xdr:to>
      <xdr:col>2</xdr:col>
      <xdr:colOff>1020176</xdr:colOff>
      <xdr:row>4</xdr:row>
      <xdr:rowOff>5458</xdr:rowOff>
    </xdr:to>
    <xdr:sp macro="" textlink="">
      <xdr:nvSpPr>
        <xdr:cNvPr id="44" name="Rectangle 43">
          <a:hlinkClick xmlns:r="http://schemas.openxmlformats.org/officeDocument/2006/relationships" r:id="rId4"/>
          <a:extLst>
            <a:ext uri="{FF2B5EF4-FFF2-40B4-BE49-F238E27FC236}">
              <a16:creationId xmlns:a16="http://schemas.microsoft.com/office/drawing/2014/main" id="{1B4F3452-A10F-452C-813C-E578B5AA7CC9}"/>
            </a:ext>
          </a:extLst>
        </xdr:cNvPr>
        <xdr:cNvSpPr/>
      </xdr:nvSpPr>
      <xdr:spPr>
        <a:xfrm flipH="1">
          <a:off x="6617510" y="188355"/>
          <a:ext cx="1739637" cy="557332"/>
        </a:xfrm>
        <a:prstGeom prst="rect">
          <a:avLst/>
        </a:prstGeom>
        <a:solidFill>
          <a:schemeClr val="accent6">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latin typeface="Vollkorn" pitchFamily="2" charset="0"/>
              <a:ea typeface="Vollkorn" pitchFamily="2" charset="0"/>
            </a:rPr>
            <a:t>Social</a:t>
          </a:r>
        </a:p>
      </xdr:txBody>
    </xdr:sp>
    <xdr:clientData/>
  </xdr:twoCellAnchor>
  <xdr:twoCellAnchor editAs="absolute">
    <xdr:from>
      <xdr:col>2</xdr:col>
      <xdr:colOff>966801</xdr:colOff>
      <xdr:row>1</xdr:row>
      <xdr:rowOff>3374</xdr:rowOff>
    </xdr:from>
    <xdr:to>
      <xdr:col>4</xdr:col>
      <xdr:colOff>149530</xdr:colOff>
      <xdr:row>4</xdr:row>
      <xdr:rowOff>5534</xdr:rowOff>
    </xdr:to>
    <xdr:sp macro="" textlink="">
      <xdr:nvSpPr>
        <xdr:cNvPr id="45" name="Rectangle 44">
          <a:hlinkClick xmlns:r="http://schemas.openxmlformats.org/officeDocument/2006/relationships" r:id="rId5"/>
          <a:extLst>
            <a:ext uri="{FF2B5EF4-FFF2-40B4-BE49-F238E27FC236}">
              <a16:creationId xmlns:a16="http://schemas.microsoft.com/office/drawing/2014/main" id="{3CA5021F-18E4-46C0-87BC-B8692B41CD6F}"/>
            </a:ext>
          </a:extLst>
        </xdr:cNvPr>
        <xdr:cNvSpPr/>
      </xdr:nvSpPr>
      <xdr:spPr>
        <a:xfrm flipH="1">
          <a:off x="8303772" y="188431"/>
          <a:ext cx="1904158" cy="557332"/>
        </a:xfrm>
        <a:prstGeom prst="rect">
          <a:avLst/>
        </a:prstGeom>
        <a:solidFill>
          <a:schemeClr val="accent6">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latin typeface="Vollkorn" pitchFamily="2" charset="0"/>
              <a:ea typeface="Vollkorn" pitchFamily="2" charset="0"/>
            </a:rPr>
            <a:t>Health &amp; Safety</a:t>
          </a:r>
        </a:p>
      </xdr:txBody>
    </xdr:sp>
    <xdr:clientData/>
  </xdr:twoCellAnchor>
  <xdr:twoCellAnchor editAs="absolute">
    <xdr:from>
      <xdr:col>4</xdr:col>
      <xdr:colOff>146222</xdr:colOff>
      <xdr:row>1</xdr:row>
      <xdr:rowOff>0</xdr:rowOff>
    </xdr:from>
    <xdr:to>
      <xdr:col>5</xdr:col>
      <xdr:colOff>534146</xdr:colOff>
      <xdr:row>4</xdr:row>
      <xdr:rowOff>2160</xdr:rowOff>
    </xdr:to>
    <xdr:sp macro="" textlink="">
      <xdr:nvSpPr>
        <xdr:cNvPr id="46" name="Rectangle 45">
          <a:hlinkClick xmlns:r="http://schemas.openxmlformats.org/officeDocument/2006/relationships" r:id="rId6"/>
          <a:extLst>
            <a:ext uri="{FF2B5EF4-FFF2-40B4-BE49-F238E27FC236}">
              <a16:creationId xmlns:a16="http://schemas.microsoft.com/office/drawing/2014/main" id="{8A953302-F01A-4BD1-BE07-769440DFA9C0}"/>
            </a:ext>
          </a:extLst>
        </xdr:cNvPr>
        <xdr:cNvSpPr/>
      </xdr:nvSpPr>
      <xdr:spPr>
        <a:xfrm flipH="1">
          <a:off x="10204622" y="185057"/>
          <a:ext cx="1748638" cy="557332"/>
        </a:xfrm>
        <a:prstGeom prst="rect">
          <a:avLst/>
        </a:prstGeom>
        <a:solidFill>
          <a:schemeClr val="accent6">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latin typeface="Vollkorn" pitchFamily="2" charset="0"/>
              <a:ea typeface="Vollkorn" pitchFamily="2" charset="0"/>
            </a:rPr>
            <a:t>GRI &amp; SASB</a:t>
          </a:r>
        </a:p>
      </xdr:txBody>
    </xdr:sp>
    <xdr:clientData/>
  </xdr:twoCellAnchor>
  <xdr:twoCellAnchor editAs="absolute">
    <xdr:from>
      <xdr:col>5</xdr:col>
      <xdr:colOff>522003</xdr:colOff>
      <xdr:row>1</xdr:row>
      <xdr:rowOff>616</xdr:rowOff>
    </xdr:from>
    <xdr:to>
      <xdr:col>6</xdr:col>
      <xdr:colOff>26963</xdr:colOff>
      <xdr:row>4</xdr:row>
      <xdr:rowOff>11225</xdr:rowOff>
    </xdr:to>
    <xdr:grpSp>
      <xdr:nvGrpSpPr>
        <xdr:cNvPr id="47" name="Group 46">
          <a:hlinkClick xmlns:r="http://schemas.openxmlformats.org/officeDocument/2006/relationships" r:id="rId7"/>
          <a:extLst>
            <a:ext uri="{FF2B5EF4-FFF2-40B4-BE49-F238E27FC236}">
              <a16:creationId xmlns:a16="http://schemas.microsoft.com/office/drawing/2014/main" id="{8F6873D0-C79A-4BB7-AE9B-B7BE1DF0E273}"/>
            </a:ext>
          </a:extLst>
        </xdr:cNvPr>
        <xdr:cNvGrpSpPr/>
      </xdr:nvGrpSpPr>
      <xdr:grpSpPr>
        <a:xfrm>
          <a:off x="11611824" y="191116"/>
          <a:ext cx="824853" cy="582109"/>
          <a:chOff x="12528306" y="401786"/>
          <a:chExt cx="474518" cy="408502"/>
        </a:xfrm>
        <a:solidFill>
          <a:schemeClr val="accent6">
            <a:lumMod val="40000"/>
            <a:lumOff val="60000"/>
          </a:schemeClr>
        </a:solidFill>
      </xdr:grpSpPr>
      <xdr:sp macro="" textlink="">
        <xdr:nvSpPr>
          <xdr:cNvPr id="48" name="Rectangle 47">
            <a:extLst>
              <a:ext uri="{FF2B5EF4-FFF2-40B4-BE49-F238E27FC236}">
                <a16:creationId xmlns:a16="http://schemas.microsoft.com/office/drawing/2014/main" id="{EC446375-FADC-2EC7-5122-3432E7CF7D67}"/>
              </a:ext>
            </a:extLst>
          </xdr:cNvPr>
          <xdr:cNvSpPr/>
        </xdr:nvSpPr>
        <xdr:spPr>
          <a:xfrm flipH="1">
            <a:off x="12528306" y="401786"/>
            <a:ext cx="474518" cy="408502"/>
          </a:xfrm>
          <a:prstGeom prst="rect">
            <a:avLst/>
          </a:prstGeom>
          <a:grp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solidFill>
                <a:schemeClr val="bg1"/>
              </a:solidFill>
            </a:endParaRPr>
          </a:p>
        </xdr:txBody>
      </xdr:sp>
      <xdr:pic>
        <xdr:nvPicPr>
          <xdr:cNvPr id="49" name="Picture 48">
            <a:extLst>
              <a:ext uri="{FF2B5EF4-FFF2-40B4-BE49-F238E27FC236}">
                <a16:creationId xmlns:a16="http://schemas.microsoft.com/office/drawing/2014/main" id="{31D0B699-9FB8-F498-AF5F-0A51B794E71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2645424" y="442549"/>
            <a:ext cx="241432" cy="313775"/>
          </a:xfrm>
          <a:prstGeom prst="rect">
            <a:avLst/>
          </a:prstGeom>
          <a:grpFill/>
        </xdr:spPr>
      </xdr:pic>
    </xdr:grpSp>
    <xdr:clientData/>
  </xdr:twoCellAnchor>
  <xdr:twoCellAnchor editAs="oneCell">
    <xdr:from>
      <xdr:col>0</xdr:col>
      <xdr:colOff>0</xdr:colOff>
      <xdr:row>1</xdr:row>
      <xdr:rowOff>0</xdr:rowOff>
    </xdr:from>
    <xdr:to>
      <xdr:col>0</xdr:col>
      <xdr:colOff>1538288</xdr:colOff>
      <xdr:row>4</xdr:row>
      <xdr:rowOff>42261</xdr:rowOff>
    </xdr:to>
    <xdr:pic>
      <xdr:nvPicPr>
        <xdr:cNvPr id="50" name="Picture 49">
          <a:extLst>
            <a:ext uri="{FF2B5EF4-FFF2-40B4-BE49-F238E27FC236}">
              <a16:creationId xmlns:a16="http://schemas.microsoft.com/office/drawing/2014/main" id="{5C1C75F4-113F-4589-B2EA-3A314BFAF46F}"/>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682" r="7162"/>
        <a:stretch/>
      </xdr:blipFill>
      <xdr:spPr bwMode="auto">
        <a:xfrm>
          <a:off x="0" y="185057"/>
          <a:ext cx="1538288" cy="597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10371</xdr:rowOff>
    </xdr:from>
    <xdr:to>
      <xdr:col>0</xdr:col>
      <xdr:colOff>2876550</xdr:colOff>
      <xdr:row>54</xdr:row>
      <xdr:rowOff>20743</xdr:rowOff>
    </xdr:to>
    <xdr:sp macro="" textlink="">
      <xdr:nvSpPr>
        <xdr:cNvPr id="2" name="Rectangle 1">
          <a:extLst>
            <a:ext uri="{FF2B5EF4-FFF2-40B4-BE49-F238E27FC236}">
              <a16:creationId xmlns:a16="http://schemas.microsoft.com/office/drawing/2014/main" id="{3A1EC393-48F7-4189-830E-862F7E9FCF3F}"/>
            </a:ext>
          </a:extLst>
        </xdr:cNvPr>
        <xdr:cNvSpPr/>
      </xdr:nvSpPr>
      <xdr:spPr>
        <a:xfrm>
          <a:off x="0" y="1206711"/>
          <a:ext cx="2876550" cy="10129732"/>
        </a:xfrm>
        <a:prstGeom prst="rect">
          <a:avLst/>
        </a:prstGeom>
        <a:solidFill>
          <a:schemeClr val="accent5"/>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lIns="182880" tIns="182880" rIns="182880" rtlCol="0" anchor="t"/>
        <a:lstStyle/>
        <a:p>
          <a:pPr lvl="0" algn="l"/>
          <a:r>
            <a:rPr lang="en-CA" sz="1000">
              <a:solidFill>
                <a:schemeClr val="bg1"/>
              </a:solidFill>
            </a:rPr>
            <a:t>1 As of calendar year end. Director age metric remains unchanged from 2024 to 2025 reflecting a board departure in 2025. </a:t>
          </a:r>
        </a:p>
        <a:p>
          <a:pPr lvl="0" algn="l"/>
          <a:endParaRPr lang="en-CA" sz="1000">
            <a:solidFill>
              <a:schemeClr val="bg1"/>
            </a:solidFill>
          </a:endParaRPr>
        </a:p>
        <a:p>
          <a:pPr lvl="0" algn="l"/>
          <a:r>
            <a:rPr lang="en-CA" sz="1000">
              <a:solidFill>
                <a:schemeClr val="bg1"/>
              </a:solidFill>
            </a:rPr>
            <a:t>2 Defined as, Black, Indigenous and other people of colour, individuals who identify as LGBTQ2S+ and people with disabilities</a:t>
          </a:r>
        </a:p>
        <a:p>
          <a:pPr lvl="0" algn="l"/>
          <a:endParaRPr lang="en-CA" sz="1000">
            <a:solidFill>
              <a:schemeClr val="bg1"/>
            </a:solidFill>
          </a:endParaRPr>
        </a:p>
        <a:p>
          <a:pPr lvl="0" algn="l"/>
          <a:r>
            <a:rPr lang="en-CA" sz="1000">
              <a:solidFill>
                <a:schemeClr val="bg1"/>
              </a:solidFill>
            </a:rPr>
            <a:t>3 Added annual attestation requirements in 2024.</a:t>
          </a:r>
        </a:p>
      </xdr:txBody>
    </xdr:sp>
    <xdr:clientData/>
  </xdr:twoCellAnchor>
  <xdr:twoCellAnchor>
    <xdr:from>
      <xdr:col>0</xdr:col>
      <xdr:colOff>1562993</xdr:colOff>
      <xdr:row>0</xdr:row>
      <xdr:rowOff>172934</xdr:rowOff>
    </xdr:from>
    <xdr:to>
      <xdr:col>1</xdr:col>
      <xdr:colOff>124728</xdr:colOff>
      <xdr:row>4</xdr:row>
      <xdr:rowOff>11849</xdr:rowOff>
    </xdr:to>
    <xdr:sp macro="" textlink="">
      <xdr:nvSpPr>
        <xdr:cNvPr id="15" name="Rectangle 14">
          <a:hlinkClick xmlns:r="http://schemas.openxmlformats.org/officeDocument/2006/relationships" r:id="rId1"/>
          <a:extLst>
            <a:ext uri="{FF2B5EF4-FFF2-40B4-BE49-F238E27FC236}">
              <a16:creationId xmlns:a16="http://schemas.microsoft.com/office/drawing/2014/main" id="{37EADAD0-4409-463C-9753-52DA46384A04}"/>
            </a:ext>
          </a:extLst>
        </xdr:cNvPr>
        <xdr:cNvSpPr/>
      </xdr:nvSpPr>
      <xdr:spPr>
        <a:xfrm flipH="1">
          <a:off x="1562993" y="172934"/>
          <a:ext cx="1620621" cy="579144"/>
        </a:xfrm>
        <a:prstGeom prst="rect">
          <a:avLst/>
        </a:prstGeom>
        <a:solidFill>
          <a:schemeClr val="accent5">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accent5">
                  <a:lumMod val="75000"/>
                </a:schemeClr>
              </a:solidFill>
              <a:latin typeface="Vollkorn" pitchFamily="2" charset="0"/>
              <a:ea typeface="Vollkorn" pitchFamily="2" charset="0"/>
            </a:rPr>
            <a:t>Overview</a:t>
          </a:r>
        </a:p>
      </xdr:txBody>
    </xdr:sp>
    <xdr:clientData/>
  </xdr:twoCellAnchor>
  <xdr:twoCellAnchor>
    <xdr:from>
      <xdr:col>1</xdr:col>
      <xdr:colOff>119893</xdr:colOff>
      <xdr:row>0</xdr:row>
      <xdr:rowOff>175187</xdr:rowOff>
    </xdr:from>
    <xdr:to>
      <xdr:col>1</xdr:col>
      <xdr:colOff>1822160</xdr:colOff>
      <xdr:row>4</xdr:row>
      <xdr:rowOff>11757</xdr:rowOff>
    </xdr:to>
    <xdr:sp macro="" textlink="">
      <xdr:nvSpPr>
        <xdr:cNvPr id="16" name="Rectangle 15">
          <a:hlinkClick xmlns:r="http://schemas.openxmlformats.org/officeDocument/2006/relationships" r:id="rId2"/>
          <a:extLst>
            <a:ext uri="{FF2B5EF4-FFF2-40B4-BE49-F238E27FC236}">
              <a16:creationId xmlns:a16="http://schemas.microsoft.com/office/drawing/2014/main" id="{CEFF63F2-F595-477C-9687-2DCCE74F0520}"/>
            </a:ext>
          </a:extLst>
        </xdr:cNvPr>
        <xdr:cNvSpPr/>
      </xdr:nvSpPr>
      <xdr:spPr>
        <a:xfrm flipH="1">
          <a:off x="3178779" y="175187"/>
          <a:ext cx="1702267" cy="576799"/>
        </a:xfrm>
        <a:prstGeom prst="rect">
          <a:avLst/>
        </a:prstGeom>
        <a:solidFill>
          <a:schemeClr val="accent5">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accent5">
                  <a:lumMod val="75000"/>
                </a:schemeClr>
              </a:solidFill>
              <a:latin typeface="Vollkorn" pitchFamily="2" charset="0"/>
              <a:ea typeface="Vollkorn" pitchFamily="2" charset="0"/>
            </a:rPr>
            <a:t>Environment</a:t>
          </a:r>
        </a:p>
      </xdr:txBody>
    </xdr:sp>
    <xdr:clientData/>
  </xdr:twoCellAnchor>
  <xdr:twoCellAnchor>
    <xdr:from>
      <xdr:col>1</xdr:col>
      <xdr:colOff>1817200</xdr:colOff>
      <xdr:row>0</xdr:row>
      <xdr:rowOff>169832</xdr:rowOff>
    </xdr:from>
    <xdr:to>
      <xdr:col>1</xdr:col>
      <xdr:colOff>3510825</xdr:colOff>
      <xdr:row>4</xdr:row>
      <xdr:rowOff>9757</xdr:rowOff>
    </xdr:to>
    <xdr:sp macro="" textlink="">
      <xdr:nvSpPr>
        <xdr:cNvPr id="17" name="Rectangle 16">
          <a:hlinkClick xmlns:r="http://schemas.openxmlformats.org/officeDocument/2006/relationships" r:id="rId3"/>
          <a:extLst>
            <a:ext uri="{FF2B5EF4-FFF2-40B4-BE49-F238E27FC236}">
              <a16:creationId xmlns:a16="http://schemas.microsoft.com/office/drawing/2014/main" id="{EC29FC34-839F-421C-887B-7A6F8AD9B522}"/>
            </a:ext>
          </a:extLst>
        </xdr:cNvPr>
        <xdr:cNvSpPr/>
      </xdr:nvSpPr>
      <xdr:spPr>
        <a:xfrm flipH="1">
          <a:off x="4876086" y="169832"/>
          <a:ext cx="1693625" cy="580154"/>
        </a:xfrm>
        <a:prstGeom prst="rect">
          <a:avLst/>
        </a:prstGeom>
        <a:solidFill>
          <a:schemeClr val="accent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latin typeface="Vollkorn" pitchFamily="2" charset="0"/>
              <a:ea typeface="Vollkorn" pitchFamily="2" charset="0"/>
            </a:rPr>
            <a:t>Governance</a:t>
          </a:r>
        </a:p>
      </xdr:txBody>
    </xdr:sp>
    <xdr:clientData/>
  </xdr:twoCellAnchor>
  <xdr:twoCellAnchor>
    <xdr:from>
      <xdr:col>1</xdr:col>
      <xdr:colOff>3501567</xdr:colOff>
      <xdr:row>0</xdr:row>
      <xdr:rowOff>172859</xdr:rowOff>
    </xdr:from>
    <xdr:to>
      <xdr:col>2</xdr:col>
      <xdr:colOff>971442</xdr:colOff>
      <xdr:row>4</xdr:row>
      <xdr:rowOff>13015</xdr:rowOff>
    </xdr:to>
    <xdr:sp macro="" textlink="">
      <xdr:nvSpPr>
        <xdr:cNvPr id="18" name="Rectangle 17">
          <a:hlinkClick xmlns:r="http://schemas.openxmlformats.org/officeDocument/2006/relationships" r:id="rId4"/>
          <a:extLst>
            <a:ext uri="{FF2B5EF4-FFF2-40B4-BE49-F238E27FC236}">
              <a16:creationId xmlns:a16="http://schemas.microsoft.com/office/drawing/2014/main" id="{A44CDE1C-D5AD-446B-991E-F0207DA7E2F8}"/>
            </a:ext>
          </a:extLst>
        </xdr:cNvPr>
        <xdr:cNvSpPr/>
      </xdr:nvSpPr>
      <xdr:spPr>
        <a:xfrm flipH="1">
          <a:off x="6560453" y="172859"/>
          <a:ext cx="1737075" cy="580385"/>
        </a:xfrm>
        <a:prstGeom prst="rect">
          <a:avLst/>
        </a:prstGeom>
        <a:solidFill>
          <a:schemeClr val="accent5">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accent5">
                  <a:lumMod val="75000"/>
                </a:schemeClr>
              </a:solidFill>
              <a:latin typeface="Vollkorn" pitchFamily="2" charset="0"/>
              <a:ea typeface="Vollkorn" pitchFamily="2" charset="0"/>
            </a:rPr>
            <a:t>Social</a:t>
          </a:r>
        </a:p>
      </xdr:txBody>
    </xdr:sp>
    <xdr:clientData/>
  </xdr:twoCellAnchor>
  <xdr:twoCellAnchor>
    <xdr:from>
      <xdr:col>2</xdr:col>
      <xdr:colOff>918067</xdr:colOff>
      <xdr:row>0</xdr:row>
      <xdr:rowOff>172935</xdr:rowOff>
    </xdr:from>
    <xdr:to>
      <xdr:col>4</xdr:col>
      <xdr:colOff>114885</xdr:colOff>
      <xdr:row>4</xdr:row>
      <xdr:rowOff>13091</xdr:rowOff>
    </xdr:to>
    <xdr:sp macro="" textlink="">
      <xdr:nvSpPr>
        <xdr:cNvPr id="19" name="Rectangle 18">
          <a:hlinkClick xmlns:r="http://schemas.openxmlformats.org/officeDocument/2006/relationships" r:id="rId5"/>
          <a:extLst>
            <a:ext uri="{FF2B5EF4-FFF2-40B4-BE49-F238E27FC236}">
              <a16:creationId xmlns:a16="http://schemas.microsoft.com/office/drawing/2014/main" id="{43BA6C21-F9C6-4EAA-8CC4-B343A8BD7ECB}"/>
            </a:ext>
          </a:extLst>
        </xdr:cNvPr>
        <xdr:cNvSpPr/>
      </xdr:nvSpPr>
      <xdr:spPr>
        <a:xfrm flipH="1">
          <a:off x="8244153" y="172935"/>
          <a:ext cx="1918246" cy="580385"/>
        </a:xfrm>
        <a:prstGeom prst="rect">
          <a:avLst/>
        </a:prstGeom>
        <a:solidFill>
          <a:schemeClr val="accent5">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accent5">
                  <a:lumMod val="75000"/>
                </a:schemeClr>
              </a:solidFill>
              <a:latin typeface="Vollkorn" pitchFamily="2" charset="0"/>
              <a:ea typeface="Vollkorn" pitchFamily="2" charset="0"/>
            </a:rPr>
            <a:t>Health &amp; Safety</a:t>
          </a:r>
        </a:p>
      </xdr:txBody>
    </xdr:sp>
    <xdr:clientData/>
  </xdr:twoCellAnchor>
  <xdr:twoCellAnchor>
    <xdr:from>
      <xdr:col>4</xdr:col>
      <xdr:colOff>111577</xdr:colOff>
      <xdr:row>0</xdr:row>
      <xdr:rowOff>169561</xdr:rowOff>
    </xdr:from>
    <xdr:to>
      <xdr:col>5</xdr:col>
      <xdr:colOff>506543</xdr:colOff>
      <xdr:row>4</xdr:row>
      <xdr:rowOff>9717</xdr:rowOff>
    </xdr:to>
    <xdr:sp macro="" textlink="">
      <xdr:nvSpPr>
        <xdr:cNvPr id="20" name="Rectangle 19">
          <a:hlinkClick xmlns:r="http://schemas.openxmlformats.org/officeDocument/2006/relationships" r:id="rId6"/>
          <a:extLst>
            <a:ext uri="{FF2B5EF4-FFF2-40B4-BE49-F238E27FC236}">
              <a16:creationId xmlns:a16="http://schemas.microsoft.com/office/drawing/2014/main" id="{DD374CFA-D2D4-4A5B-9D2C-07459938A367}"/>
            </a:ext>
          </a:extLst>
        </xdr:cNvPr>
        <xdr:cNvSpPr/>
      </xdr:nvSpPr>
      <xdr:spPr>
        <a:xfrm flipH="1">
          <a:off x="10159091" y="169561"/>
          <a:ext cx="1755681" cy="580385"/>
        </a:xfrm>
        <a:prstGeom prst="rect">
          <a:avLst/>
        </a:prstGeom>
        <a:solidFill>
          <a:schemeClr val="accent5">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accent5">
                  <a:lumMod val="75000"/>
                </a:schemeClr>
              </a:solidFill>
              <a:latin typeface="Vollkorn" pitchFamily="2" charset="0"/>
              <a:ea typeface="Vollkorn" pitchFamily="2" charset="0"/>
            </a:rPr>
            <a:t>GRI &amp; SASB</a:t>
          </a:r>
        </a:p>
      </xdr:txBody>
    </xdr:sp>
    <xdr:clientData/>
  </xdr:twoCellAnchor>
  <xdr:twoCellAnchor>
    <xdr:from>
      <xdr:col>5</xdr:col>
      <xdr:colOff>494400</xdr:colOff>
      <xdr:row>0</xdr:row>
      <xdr:rowOff>170178</xdr:rowOff>
    </xdr:from>
    <xdr:to>
      <xdr:col>5</xdr:col>
      <xdr:colOff>1360075</xdr:colOff>
      <xdr:row>4</xdr:row>
      <xdr:rowOff>8966</xdr:rowOff>
    </xdr:to>
    <xdr:grpSp>
      <xdr:nvGrpSpPr>
        <xdr:cNvPr id="26" name="Group 25">
          <a:hlinkClick xmlns:r="http://schemas.openxmlformats.org/officeDocument/2006/relationships" r:id="rId7"/>
          <a:extLst>
            <a:ext uri="{FF2B5EF4-FFF2-40B4-BE49-F238E27FC236}">
              <a16:creationId xmlns:a16="http://schemas.microsoft.com/office/drawing/2014/main" id="{408022B6-4F1C-CC3F-55DB-84660BAA483B}"/>
            </a:ext>
          </a:extLst>
        </xdr:cNvPr>
        <xdr:cNvGrpSpPr/>
      </xdr:nvGrpSpPr>
      <xdr:grpSpPr>
        <a:xfrm>
          <a:off x="11570614" y="170178"/>
          <a:ext cx="818050" cy="600788"/>
          <a:chOff x="11902629" y="170178"/>
          <a:chExt cx="865675" cy="579017"/>
        </a:xfrm>
      </xdr:grpSpPr>
      <xdr:sp macro="" textlink="">
        <xdr:nvSpPr>
          <xdr:cNvPr id="22" name="Rectangle 21">
            <a:extLst>
              <a:ext uri="{FF2B5EF4-FFF2-40B4-BE49-F238E27FC236}">
                <a16:creationId xmlns:a16="http://schemas.microsoft.com/office/drawing/2014/main" id="{C08F17DB-D702-F6E9-8E63-05A060E88035}"/>
              </a:ext>
            </a:extLst>
          </xdr:cNvPr>
          <xdr:cNvSpPr/>
        </xdr:nvSpPr>
        <xdr:spPr>
          <a:xfrm flipH="1">
            <a:off x="11902629" y="170178"/>
            <a:ext cx="865675" cy="579017"/>
          </a:xfrm>
          <a:prstGeom prst="rect">
            <a:avLst/>
          </a:prstGeom>
          <a:solidFill>
            <a:schemeClr val="accent5">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solidFill>
                <a:schemeClr val="accent5">
                  <a:lumMod val="75000"/>
                </a:schemeClr>
              </a:solidFill>
            </a:endParaRPr>
          </a:p>
        </xdr:txBody>
      </xdr:sp>
      <xdr:pic>
        <xdr:nvPicPr>
          <xdr:cNvPr id="23" name="Picture 22">
            <a:extLst>
              <a:ext uri="{FF2B5EF4-FFF2-40B4-BE49-F238E27FC236}">
                <a16:creationId xmlns:a16="http://schemas.microsoft.com/office/drawing/2014/main" id="{24637E87-1CD0-36C7-7A4C-E063677FFDB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2116290" y="227956"/>
            <a:ext cx="440450" cy="444749"/>
          </a:xfrm>
          <a:prstGeom prst="rect">
            <a:avLst/>
          </a:prstGeom>
          <a:solidFill>
            <a:schemeClr val="accent5">
              <a:lumMod val="40000"/>
              <a:lumOff val="60000"/>
            </a:schemeClr>
          </a:solidFill>
        </xdr:spPr>
      </xdr:pic>
    </xdr:grpSp>
    <xdr:clientData/>
  </xdr:twoCellAnchor>
  <xdr:twoCellAnchor editAs="oneCell">
    <xdr:from>
      <xdr:col>0</xdr:col>
      <xdr:colOff>0</xdr:colOff>
      <xdr:row>1</xdr:row>
      <xdr:rowOff>0</xdr:rowOff>
    </xdr:from>
    <xdr:to>
      <xdr:col>0</xdr:col>
      <xdr:colOff>1531938</xdr:colOff>
      <xdr:row>4</xdr:row>
      <xdr:rowOff>48611</xdr:rowOff>
    </xdr:to>
    <xdr:pic>
      <xdr:nvPicPr>
        <xdr:cNvPr id="25" name="Picture 24">
          <a:extLst>
            <a:ext uri="{FF2B5EF4-FFF2-40B4-BE49-F238E27FC236}">
              <a16:creationId xmlns:a16="http://schemas.microsoft.com/office/drawing/2014/main" id="{17AA1408-8379-4913-824B-A1EA437D40EE}"/>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682" r="7162"/>
        <a:stretch/>
      </xdr:blipFill>
      <xdr:spPr bwMode="auto">
        <a:xfrm>
          <a:off x="0" y="185057"/>
          <a:ext cx="1538288" cy="597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8463</xdr:rowOff>
    </xdr:from>
    <xdr:to>
      <xdr:col>0</xdr:col>
      <xdr:colOff>2880360</xdr:colOff>
      <xdr:row>72</xdr:row>
      <xdr:rowOff>0</xdr:rowOff>
    </xdr:to>
    <xdr:sp macro="" textlink="">
      <xdr:nvSpPr>
        <xdr:cNvPr id="13" name="Rectangle 12">
          <a:extLst>
            <a:ext uri="{FF2B5EF4-FFF2-40B4-BE49-F238E27FC236}">
              <a16:creationId xmlns:a16="http://schemas.microsoft.com/office/drawing/2014/main" id="{6B1B731D-ED25-4D38-B3FE-3443BA2D667A}"/>
            </a:ext>
          </a:extLst>
        </xdr:cNvPr>
        <xdr:cNvSpPr/>
      </xdr:nvSpPr>
      <xdr:spPr>
        <a:xfrm>
          <a:off x="0" y="1120087"/>
          <a:ext cx="2880360" cy="14514360"/>
        </a:xfrm>
        <a:prstGeom prst="rect">
          <a:avLst/>
        </a:prstGeom>
        <a:solidFill>
          <a:srgbClr val="93C6D6"/>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lIns="182880" tIns="182880" rIns="182880" rtlCol="0" anchor="t"/>
        <a:lstStyle/>
        <a:p>
          <a:pPr lvl="0" algn="l"/>
          <a:r>
            <a:rPr lang="en-CA" sz="900">
              <a:solidFill>
                <a:schemeClr val="bg1"/>
              </a:solidFill>
            </a:rPr>
            <a:t>1 As of calendar year end.</a:t>
          </a:r>
        </a:p>
        <a:p>
          <a:pPr lvl="0" algn="l"/>
          <a:endParaRPr lang="en-CA" sz="900">
            <a:solidFill>
              <a:schemeClr val="bg1"/>
            </a:solidFill>
          </a:endParaRPr>
        </a:p>
        <a:p>
          <a:pPr lvl="0" algn="l"/>
          <a:r>
            <a:rPr lang="en-CA" sz="900">
              <a:solidFill>
                <a:schemeClr val="bg1"/>
              </a:solidFill>
            </a:rPr>
            <a:t>2 Male turnover rates reflects the retiremenets of two members in 2025</a:t>
          </a:r>
        </a:p>
        <a:p>
          <a:pPr lvl="0" algn="l"/>
          <a:endParaRPr lang="en-CA" sz="900">
            <a:solidFill>
              <a:schemeClr val="bg1"/>
            </a:solidFill>
          </a:endParaRPr>
        </a:p>
        <a:p>
          <a:pPr lvl="0" algn="l"/>
          <a:r>
            <a:rPr lang="en-CA" sz="900">
              <a:solidFill>
                <a:schemeClr val="bg1"/>
              </a:solidFill>
            </a:rPr>
            <a:t>3 BIPOC: Black Indigenous, or People of Colour.</a:t>
          </a:r>
        </a:p>
        <a:p>
          <a:pPr lvl="0" algn="l"/>
          <a:endParaRPr lang="en-CA" sz="900">
            <a:solidFill>
              <a:schemeClr val="bg1"/>
            </a:solidFill>
          </a:endParaRPr>
        </a:p>
        <a:p>
          <a:pPr lvl="0" algn="l"/>
          <a:r>
            <a:rPr lang="en-CA" sz="900">
              <a:solidFill>
                <a:schemeClr val="bg1"/>
              </a:solidFill>
            </a:rPr>
            <a:t>4 For definitions, see</a:t>
          </a:r>
          <a:r>
            <a:rPr lang="en-CA" sz="900" baseline="0">
              <a:solidFill>
                <a:schemeClr val="bg1"/>
              </a:solidFill>
            </a:rPr>
            <a:t> </a:t>
          </a:r>
          <a:r>
            <a:rPr lang="en-CA" sz="900">
              <a:solidFill>
                <a:schemeClr val="bg1"/>
              </a:solidFill>
            </a:rPr>
            <a:t>https://www.ontariolivingwage.ca/updated_2025_rates and https://www.policyalternatives.ca/wp-content/uploads/2025/08/2025-Living-Wages-for-NL-NS-and-PEI-Too-many-workers-struggle-to-make-ends-meet-1.pdf</a:t>
          </a:r>
        </a:p>
        <a:p>
          <a:pPr lvl="0" algn="l"/>
          <a:endParaRPr lang="en-CA" sz="900">
            <a:solidFill>
              <a:schemeClr val="bg1"/>
            </a:solidFill>
          </a:endParaRPr>
        </a:p>
        <a:p>
          <a:pPr lvl="0" algn="l"/>
          <a:r>
            <a:rPr lang="en-CA" sz="900">
              <a:solidFill>
                <a:schemeClr val="bg1"/>
              </a:solidFill>
            </a:rPr>
            <a:t>5 Introduced mandatory ethics training for all FT employees in 2025;  2024 numbers includes  mandatory ethics training for CPAs and PGEOs.</a:t>
          </a:r>
        </a:p>
      </xdr:txBody>
    </xdr:sp>
    <xdr:clientData/>
  </xdr:twoCellAnchor>
  <xdr:twoCellAnchor>
    <xdr:from>
      <xdr:col>0</xdr:col>
      <xdr:colOff>1595650</xdr:colOff>
      <xdr:row>1</xdr:row>
      <xdr:rowOff>7087</xdr:rowOff>
    </xdr:from>
    <xdr:to>
      <xdr:col>1</xdr:col>
      <xdr:colOff>157385</xdr:colOff>
      <xdr:row>4</xdr:row>
      <xdr:rowOff>31059</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79380708-BDD4-FF44-5703-234041652D25}"/>
            </a:ext>
          </a:extLst>
        </xdr:cNvPr>
        <xdr:cNvSpPr/>
      </xdr:nvSpPr>
      <xdr:spPr>
        <a:xfrm flipH="1">
          <a:off x="1595650" y="192144"/>
          <a:ext cx="1620621" cy="579144"/>
        </a:xfrm>
        <a:prstGeom prst="rect">
          <a:avLst/>
        </a:prstGeom>
        <a:solidFill>
          <a:srgbClr val="F0F7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678B96"/>
              </a:solidFill>
              <a:latin typeface="Vollkorn" pitchFamily="2" charset="0"/>
              <a:ea typeface="Vollkorn" pitchFamily="2" charset="0"/>
            </a:rPr>
            <a:t>Overview</a:t>
          </a:r>
        </a:p>
      </xdr:txBody>
    </xdr:sp>
    <xdr:clientData/>
  </xdr:twoCellAnchor>
  <xdr:twoCellAnchor>
    <xdr:from>
      <xdr:col>1</xdr:col>
      <xdr:colOff>152550</xdr:colOff>
      <xdr:row>1</xdr:row>
      <xdr:rowOff>9340</xdr:rowOff>
    </xdr:from>
    <xdr:to>
      <xdr:col>1</xdr:col>
      <xdr:colOff>1854817</xdr:colOff>
      <xdr:row>4</xdr:row>
      <xdr:rowOff>30967</xdr:rowOff>
    </xdr:to>
    <xdr:sp macro="" textlink="">
      <xdr:nvSpPr>
        <xdr:cNvPr id="23" name="Rectangle 22">
          <a:hlinkClick xmlns:r="http://schemas.openxmlformats.org/officeDocument/2006/relationships" r:id="rId2"/>
          <a:extLst>
            <a:ext uri="{FF2B5EF4-FFF2-40B4-BE49-F238E27FC236}">
              <a16:creationId xmlns:a16="http://schemas.microsoft.com/office/drawing/2014/main" id="{92623DB5-57FF-4429-736A-DF4558B5BFD9}"/>
            </a:ext>
          </a:extLst>
        </xdr:cNvPr>
        <xdr:cNvSpPr/>
      </xdr:nvSpPr>
      <xdr:spPr>
        <a:xfrm flipH="1">
          <a:off x="3211436" y="194397"/>
          <a:ext cx="1702267" cy="576799"/>
        </a:xfrm>
        <a:prstGeom prst="rect">
          <a:avLst/>
        </a:prstGeom>
        <a:solidFill>
          <a:srgbClr val="F0F7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678B96"/>
              </a:solidFill>
              <a:latin typeface="Vollkorn" pitchFamily="2" charset="0"/>
              <a:ea typeface="Vollkorn" pitchFamily="2" charset="0"/>
            </a:rPr>
            <a:t>Environment</a:t>
          </a:r>
        </a:p>
      </xdr:txBody>
    </xdr:sp>
    <xdr:clientData/>
  </xdr:twoCellAnchor>
  <xdr:twoCellAnchor>
    <xdr:from>
      <xdr:col>1</xdr:col>
      <xdr:colOff>1849857</xdr:colOff>
      <xdr:row>1</xdr:row>
      <xdr:rowOff>3985</xdr:rowOff>
    </xdr:from>
    <xdr:to>
      <xdr:col>1</xdr:col>
      <xdr:colOff>3543482</xdr:colOff>
      <xdr:row>4</xdr:row>
      <xdr:rowOff>28967</xdr:rowOff>
    </xdr:to>
    <xdr:sp macro="" textlink="">
      <xdr:nvSpPr>
        <xdr:cNvPr id="24" name="Rectangle 23">
          <a:hlinkClick xmlns:r="http://schemas.openxmlformats.org/officeDocument/2006/relationships" r:id="rId3"/>
          <a:extLst>
            <a:ext uri="{FF2B5EF4-FFF2-40B4-BE49-F238E27FC236}">
              <a16:creationId xmlns:a16="http://schemas.microsoft.com/office/drawing/2014/main" id="{D06782EB-62EB-5A79-1580-609AD6C71497}"/>
            </a:ext>
          </a:extLst>
        </xdr:cNvPr>
        <xdr:cNvSpPr/>
      </xdr:nvSpPr>
      <xdr:spPr>
        <a:xfrm flipH="1">
          <a:off x="4908743" y="189042"/>
          <a:ext cx="1693625" cy="580154"/>
        </a:xfrm>
        <a:prstGeom prst="rect">
          <a:avLst/>
        </a:prstGeom>
        <a:solidFill>
          <a:srgbClr val="F0F7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678B96"/>
              </a:solidFill>
              <a:latin typeface="Vollkorn" pitchFamily="2" charset="0"/>
              <a:ea typeface="Vollkorn" pitchFamily="2" charset="0"/>
            </a:rPr>
            <a:t>Governance</a:t>
          </a:r>
        </a:p>
      </xdr:txBody>
    </xdr:sp>
    <xdr:clientData/>
  </xdr:twoCellAnchor>
  <xdr:twoCellAnchor>
    <xdr:from>
      <xdr:col>1</xdr:col>
      <xdr:colOff>3534224</xdr:colOff>
      <xdr:row>1</xdr:row>
      <xdr:rowOff>7012</xdr:rowOff>
    </xdr:from>
    <xdr:to>
      <xdr:col>2</xdr:col>
      <xdr:colOff>982328</xdr:colOff>
      <xdr:row>4</xdr:row>
      <xdr:rowOff>32225</xdr:rowOff>
    </xdr:to>
    <xdr:sp macro="" textlink="">
      <xdr:nvSpPr>
        <xdr:cNvPr id="25" name="Rectangle 24">
          <a:hlinkClick xmlns:r="http://schemas.openxmlformats.org/officeDocument/2006/relationships" r:id="rId4"/>
          <a:extLst>
            <a:ext uri="{FF2B5EF4-FFF2-40B4-BE49-F238E27FC236}">
              <a16:creationId xmlns:a16="http://schemas.microsoft.com/office/drawing/2014/main" id="{7402D515-3C08-5117-C607-9847D81E96F8}"/>
            </a:ext>
          </a:extLst>
        </xdr:cNvPr>
        <xdr:cNvSpPr/>
      </xdr:nvSpPr>
      <xdr:spPr>
        <a:xfrm flipH="1">
          <a:off x="6593110" y="192069"/>
          <a:ext cx="1737075" cy="580385"/>
        </a:xfrm>
        <a:prstGeom prst="rect">
          <a:avLst/>
        </a:prstGeom>
        <a:solidFill>
          <a:srgbClr val="93C6D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latin typeface="Vollkorn" pitchFamily="2" charset="0"/>
              <a:ea typeface="Vollkorn" pitchFamily="2" charset="0"/>
            </a:rPr>
            <a:t>Social</a:t>
          </a:r>
        </a:p>
      </xdr:txBody>
    </xdr:sp>
    <xdr:clientData/>
  </xdr:twoCellAnchor>
  <xdr:twoCellAnchor>
    <xdr:from>
      <xdr:col>2</xdr:col>
      <xdr:colOff>928953</xdr:colOff>
      <xdr:row>1</xdr:row>
      <xdr:rowOff>7088</xdr:rowOff>
    </xdr:from>
    <xdr:to>
      <xdr:col>4</xdr:col>
      <xdr:colOff>125770</xdr:colOff>
      <xdr:row>4</xdr:row>
      <xdr:rowOff>32301</xdr:rowOff>
    </xdr:to>
    <xdr:sp macro="" textlink="">
      <xdr:nvSpPr>
        <xdr:cNvPr id="26" name="Rectangle 25">
          <a:hlinkClick xmlns:r="http://schemas.openxmlformats.org/officeDocument/2006/relationships" r:id="rId5"/>
          <a:extLst>
            <a:ext uri="{FF2B5EF4-FFF2-40B4-BE49-F238E27FC236}">
              <a16:creationId xmlns:a16="http://schemas.microsoft.com/office/drawing/2014/main" id="{F756950D-63B4-85C9-F490-7CD2C5607235}"/>
            </a:ext>
          </a:extLst>
        </xdr:cNvPr>
        <xdr:cNvSpPr/>
      </xdr:nvSpPr>
      <xdr:spPr>
        <a:xfrm flipH="1">
          <a:off x="8276810" y="192145"/>
          <a:ext cx="1918246" cy="580385"/>
        </a:xfrm>
        <a:prstGeom prst="rect">
          <a:avLst/>
        </a:prstGeom>
        <a:solidFill>
          <a:srgbClr val="F0F7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678B96"/>
              </a:solidFill>
              <a:latin typeface="Vollkorn" pitchFamily="2" charset="0"/>
              <a:ea typeface="Vollkorn" pitchFamily="2" charset="0"/>
            </a:rPr>
            <a:t>Health &amp; Safety</a:t>
          </a:r>
        </a:p>
      </xdr:txBody>
    </xdr:sp>
    <xdr:clientData/>
  </xdr:twoCellAnchor>
  <xdr:twoCellAnchor>
    <xdr:from>
      <xdr:col>4</xdr:col>
      <xdr:colOff>122462</xdr:colOff>
      <xdr:row>1</xdr:row>
      <xdr:rowOff>3714</xdr:rowOff>
    </xdr:from>
    <xdr:to>
      <xdr:col>5</xdr:col>
      <xdr:colOff>517429</xdr:colOff>
      <xdr:row>4</xdr:row>
      <xdr:rowOff>28927</xdr:rowOff>
    </xdr:to>
    <xdr:sp macro="" textlink="">
      <xdr:nvSpPr>
        <xdr:cNvPr id="27" name="Rectangle 26">
          <a:hlinkClick xmlns:r="http://schemas.openxmlformats.org/officeDocument/2006/relationships" r:id="rId6"/>
          <a:extLst>
            <a:ext uri="{FF2B5EF4-FFF2-40B4-BE49-F238E27FC236}">
              <a16:creationId xmlns:a16="http://schemas.microsoft.com/office/drawing/2014/main" id="{AB098C2C-FEF4-D951-BB49-C5C65007C98A}"/>
            </a:ext>
          </a:extLst>
        </xdr:cNvPr>
        <xdr:cNvSpPr/>
      </xdr:nvSpPr>
      <xdr:spPr>
        <a:xfrm flipH="1">
          <a:off x="10191748" y="188771"/>
          <a:ext cx="1755681" cy="580385"/>
        </a:xfrm>
        <a:prstGeom prst="rect">
          <a:avLst/>
        </a:prstGeom>
        <a:solidFill>
          <a:srgbClr val="F0F7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678B96"/>
              </a:solidFill>
              <a:latin typeface="Vollkorn" pitchFamily="2" charset="0"/>
              <a:ea typeface="Vollkorn" pitchFamily="2" charset="0"/>
            </a:rPr>
            <a:t>GRI &amp; SASB</a:t>
          </a:r>
        </a:p>
      </xdr:txBody>
    </xdr:sp>
    <xdr:clientData/>
  </xdr:twoCellAnchor>
  <xdr:twoCellAnchor>
    <xdr:from>
      <xdr:col>5</xdr:col>
      <xdr:colOff>505286</xdr:colOff>
      <xdr:row>1</xdr:row>
      <xdr:rowOff>4331</xdr:rowOff>
    </xdr:from>
    <xdr:to>
      <xdr:col>6</xdr:col>
      <xdr:colOff>10247</xdr:colOff>
      <xdr:row>4</xdr:row>
      <xdr:rowOff>28176</xdr:rowOff>
    </xdr:to>
    <xdr:grpSp>
      <xdr:nvGrpSpPr>
        <xdr:cNvPr id="30" name="Group 29">
          <a:hlinkClick xmlns:r="http://schemas.openxmlformats.org/officeDocument/2006/relationships" r:id="rId7"/>
          <a:extLst>
            <a:ext uri="{FF2B5EF4-FFF2-40B4-BE49-F238E27FC236}">
              <a16:creationId xmlns:a16="http://schemas.microsoft.com/office/drawing/2014/main" id="{1F4241C9-5455-5AF6-3A37-76FC10FEEEFF}"/>
            </a:ext>
          </a:extLst>
        </xdr:cNvPr>
        <xdr:cNvGrpSpPr/>
      </xdr:nvGrpSpPr>
      <xdr:grpSpPr>
        <a:xfrm>
          <a:off x="11608715" y="194831"/>
          <a:ext cx="824853" cy="595345"/>
          <a:chOff x="11935286" y="189388"/>
          <a:chExt cx="865675" cy="579017"/>
        </a:xfrm>
        <a:solidFill>
          <a:srgbClr val="F0F7FA"/>
        </a:solidFill>
      </xdr:grpSpPr>
      <xdr:sp macro="" textlink="">
        <xdr:nvSpPr>
          <xdr:cNvPr id="28" name="Rectangle 27">
            <a:extLst>
              <a:ext uri="{FF2B5EF4-FFF2-40B4-BE49-F238E27FC236}">
                <a16:creationId xmlns:a16="http://schemas.microsoft.com/office/drawing/2014/main" id="{AE493008-A46F-9C5F-F3A8-B9290E37D935}"/>
              </a:ext>
            </a:extLst>
          </xdr:cNvPr>
          <xdr:cNvSpPr/>
        </xdr:nvSpPr>
        <xdr:spPr>
          <a:xfrm flipH="1">
            <a:off x="11935286" y="189388"/>
            <a:ext cx="865675" cy="579017"/>
          </a:xfrm>
          <a:prstGeom prst="rect">
            <a:avLst/>
          </a:prstGeom>
          <a:grp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solidFill>
                <a:srgbClr val="678B96"/>
              </a:solidFill>
            </a:endParaRPr>
          </a:p>
        </xdr:txBody>
      </xdr:sp>
      <xdr:pic>
        <xdr:nvPicPr>
          <xdr:cNvPr id="29" name="Picture 28">
            <a:extLst>
              <a:ext uri="{FF2B5EF4-FFF2-40B4-BE49-F238E27FC236}">
                <a16:creationId xmlns:a16="http://schemas.microsoft.com/office/drawing/2014/main" id="{D9C31304-FD30-DF15-AD7B-58CD834F4D8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2148947" y="247166"/>
            <a:ext cx="440450" cy="444749"/>
          </a:xfrm>
          <a:prstGeom prst="rect">
            <a:avLst/>
          </a:prstGeom>
          <a:grpFill/>
        </xdr:spPr>
      </xdr:pic>
    </xdr:grpSp>
    <xdr:clientData/>
  </xdr:twoCellAnchor>
  <xdr:twoCellAnchor editAs="oneCell">
    <xdr:from>
      <xdr:col>0</xdr:col>
      <xdr:colOff>0</xdr:colOff>
      <xdr:row>1</xdr:row>
      <xdr:rowOff>32657</xdr:rowOff>
    </xdr:from>
    <xdr:to>
      <xdr:col>0</xdr:col>
      <xdr:colOff>1538288</xdr:colOff>
      <xdr:row>4</xdr:row>
      <xdr:rowOff>74918</xdr:rowOff>
    </xdr:to>
    <xdr:pic>
      <xdr:nvPicPr>
        <xdr:cNvPr id="31" name="Picture 30">
          <a:extLst>
            <a:ext uri="{FF2B5EF4-FFF2-40B4-BE49-F238E27FC236}">
              <a16:creationId xmlns:a16="http://schemas.microsoft.com/office/drawing/2014/main" id="{F0973963-653D-4589-B840-18CAD8DB883A}"/>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682" r="7162"/>
        <a:stretch/>
      </xdr:blipFill>
      <xdr:spPr bwMode="auto">
        <a:xfrm>
          <a:off x="0" y="217714"/>
          <a:ext cx="1538288" cy="597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6</xdr:row>
      <xdr:rowOff>8463</xdr:rowOff>
    </xdr:from>
    <xdr:to>
      <xdr:col>0</xdr:col>
      <xdr:colOff>2880360</xdr:colOff>
      <xdr:row>20</xdr:row>
      <xdr:rowOff>16932</xdr:rowOff>
    </xdr:to>
    <xdr:sp macro="" textlink="">
      <xdr:nvSpPr>
        <xdr:cNvPr id="27" name="Rectangle 26">
          <a:extLst>
            <a:ext uri="{FF2B5EF4-FFF2-40B4-BE49-F238E27FC236}">
              <a16:creationId xmlns:a16="http://schemas.microsoft.com/office/drawing/2014/main" id="{1CA0F37A-BCB2-4DE4-9A9D-272601D08ACE}"/>
            </a:ext>
          </a:extLst>
        </xdr:cNvPr>
        <xdr:cNvSpPr/>
      </xdr:nvSpPr>
      <xdr:spPr>
        <a:xfrm>
          <a:off x="0" y="1204803"/>
          <a:ext cx="2880360" cy="2888829"/>
        </a:xfrm>
        <a:prstGeom prst="rect">
          <a:avLst/>
        </a:prstGeom>
        <a:solidFill>
          <a:schemeClr val="accent2"/>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lIns="182880" tIns="182880" rIns="182880" rtlCol="0" anchor="t"/>
        <a:lstStyle/>
        <a:p>
          <a:pPr lvl="0" algn="l"/>
          <a:r>
            <a:rPr lang="en-CA" sz="900">
              <a:solidFill>
                <a:schemeClr val="bg1"/>
              </a:solidFill>
            </a:rPr>
            <a:t>1 Lost-time injury frequency rate.</a:t>
          </a:r>
        </a:p>
        <a:p>
          <a:pPr lvl="0" algn="l"/>
          <a:endParaRPr lang="en-CA" sz="900">
            <a:solidFill>
              <a:schemeClr val="bg1"/>
            </a:solidFill>
          </a:endParaRPr>
        </a:p>
        <a:p>
          <a:pPr lvl="0" algn="l"/>
          <a:r>
            <a:rPr lang="en-CA" sz="900">
              <a:solidFill>
                <a:schemeClr val="bg1"/>
              </a:solidFill>
            </a:rPr>
            <a:t>2 Total recordable injury frequency rate.</a:t>
          </a:r>
        </a:p>
        <a:p>
          <a:pPr lvl="0" algn="l"/>
          <a:endParaRPr lang="en-CA" sz="900">
            <a:solidFill>
              <a:schemeClr val="bg1"/>
            </a:solidFill>
          </a:endParaRPr>
        </a:p>
        <a:p>
          <a:pPr lvl="0" algn="l"/>
          <a:r>
            <a:rPr lang="en-CA" sz="900">
              <a:solidFill>
                <a:schemeClr val="bg1"/>
              </a:solidFill>
            </a:rPr>
            <a:t>3 All-injury frequency rate.</a:t>
          </a:r>
        </a:p>
        <a:p>
          <a:pPr lvl="0" algn="l"/>
          <a:endParaRPr lang="en-CA" sz="900">
            <a:solidFill>
              <a:schemeClr val="bg1"/>
            </a:solidFill>
          </a:endParaRPr>
        </a:p>
        <a:p>
          <a:pPr lvl="0" algn="l"/>
          <a:r>
            <a:rPr lang="en-CA" sz="900">
              <a:solidFill>
                <a:schemeClr val="bg1"/>
              </a:solidFill>
            </a:rPr>
            <a:t>4 Near-miss injury requency rate</a:t>
          </a:r>
        </a:p>
      </xdr:txBody>
    </xdr:sp>
    <xdr:clientData/>
  </xdr:twoCellAnchor>
  <xdr:twoCellAnchor>
    <xdr:from>
      <xdr:col>0</xdr:col>
      <xdr:colOff>1583484</xdr:colOff>
      <xdr:row>0</xdr:row>
      <xdr:rowOff>177416</xdr:rowOff>
    </xdr:from>
    <xdr:to>
      <xdr:col>1</xdr:col>
      <xdr:colOff>145219</xdr:colOff>
      <xdr:row>4</xdr:row>
      <xdr:rowOff>16331</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A06432B5-2F40-4122-AD24-F366A50CB8C4}"/>
            </a:ext>
          </a:extLst>
        </xdr:cNvPr>
        <xdr:cNvSpPr/>
      </xdr:nvSpPr>
      <xdr:spPr>
        <a:xfrm flipH="1">
          <a:off x="1583484" y="177416"/>
          <a:ext cx="1620621" cy="579144"/>
        </a:xfrm>
        <a:prstGeom prst="rect">
          <a:avLst/>
        </a:prstGeom>
        <a:solidFill>
          <a:schemeClr val="bg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2">
                  <a:lumMod val="50000"/>
                </a:schemeClr>
              </a:solidFill>
              <a:latin typeface="Vollkorn" pitchFamily="2" charset="0"/>
              <a:ea typeface="Vollkorn" pitchFamily="2" charset="0"/>
            </a:rPr>
            <a:t>Overview</a:t>
          </a:r>
        </a:p>
      </xdr:txBody>
    </xdr:sp>
    <xdr:clientData/>
  </xdr:twoCellAnchor>
  <xdr:twoCellAnchor>
    <xdr:from>
      <xdr:col>1</xdr:col>
      <xdr:colOff>140384</xdr:colOff>
      <xdr:row>0</xdr:row>
      <xdr:rowOff>179669</xdr:rowOff>
    </xdr:from>
    <xdr:to>
      <xdr:col>1</xdr:col>
      <xdr:colOff>1842651</xdr:colOff>
      <xdr:row>4</xdr:row>
      <xdr:rowOff>16239</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8CD8D39-0A96-4528-8A52-23D3809FEC08}"/>
            </a:ext>
          </a:extLst>
        </xdr:cNvPr>
        <xdr:cNvSpPr/>
      </xdr:nvSpPr>
      <xdr:spPr>
        <a:xfrm flipH="1">
          <a:off x="3199270" y="179669"/>
          <a:ext cx="1702267" cy="576799"/>
        </a:xfrm>
        <a:prstGeom prst="rect">
          <a:avLst/>
        </a:prstGeom>
        <a:solidFill>
          <a:schemeClr val="bg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2">
                  <a:lumMod val="50000"/>
                </a:schemeClr>
              </a:solidFill>
              <a:latin typeface="Vollkorn" pitchFamily="2" charset="0"/>
              <a:ea typeface="Vollkorn" pitchFamily="2" charset="0"/>
            </a:rPr>
            <a:t>Environment</a:t>
          </a:r>
        </a:p>
      </xdr:txBody>
    </xdr:sp>
    <xdr:clientData/>
  </xdr:twoCellAnchor>
  <xdr:twoCellAnchor>
    <xdr:from>
      <xdr:col>1</xdr:col>
      <xdr:colOff>1837691</xdr:colOff>
      <xdr:row>0</xdr:row>
      <xdr:rowOff>174314</xdr:rowOff>
    </xdr:from>
    <xdr:to>
      <xdr:col>1</xdr:col>
      <xdr:colOff>3531316</xdr:colOff>
      <xdr:row>4</xdr:row>
      <xdr:rowOff>14239</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CE2DD9E8-FA79-4993-A8DC-38EE403B905E}"/>
            </a:ext>
          </a:extLst>
        </xdr:cNvPr>
        <xdr:cNvSpPr/>
      </xdr:nvSpPr>
      <xdr:spPr>
        <a:xfrm flipH="1">
          <a:off x="4896577" y="174314"/>
          <a:ext cx="1693625" cy="580154"/>
        </a:xfrm>
        <a:prstGeom prst="rect">
          <a:avLst/>
        </a:prstGeom>
        <a:solidFill>
          <a:schemeClr val="bg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2">
                  <a:lumMod val="50000"/>
                </a:schemeClr>
              </a:solidFill>
              <a:latin typeface="Vollkorn" pitchFamily="2" charset="0"/>
              <a:ea typeface="Vollkorn" pitchFamily="2" charset="0"/>
            </a:rPr>
            <a:t>Governance</a:t>
          </a:r>
        </a:p>
      </xdr:txBody>
    </xdr:sp>
    <xdr:clientData/>
  </xdr:twoCellAnchor>
  <xdr:twoCellAnchor>
    <xdr:from>
      <xdr:col>1</xdr:col>
      <xdr:colOff>3522058</xdr:colOff>
      <xdr:row>0</xdr:row>
      <xdr:rowOff>177341</xdr:rowOff>
    </xdr:from>
    <xdr:to>
      <xdr:col>2</xdr:col>
      <xdr:colOff>981048</xdr:colOff>
      <xdr:row>4</xdr:row>
      <xdr:rowOff>17497</xdr:rowOff>
    </xdr:to>
    <xdr:sp macro="" textlink="">
      <xdr:nvSpPr>
        <xdr:cNvPr id="15" name="Rectangle 14">
          <a:hlinkClick xmlns:r="http://schemas.openxmlformats.org/officeDocument/2006/relationships" r:id="rId4"/>
          <a:extLst>
            <a:ext uri="{FF2B5EF4-FFF2-40B4-BE49-F238E27FC236}">
              <a16:creationId xmlns:a16="http://schemas.microsoft.com/office/drawing/2014/main" id="{3F144AFB-0F5D-4EE7-8C24-54F1C1EE9D95}"/>
            </a:ext>
          </a:extLst>
        </xdr:cNvPr>
        <xdr:cNvSpPr/>
      </xdr:nvSpPr>
      <xdr:spPr>
        <a:xfrm flipH="1">
          <a:off x="6580944" y="177341"/>
          <a:ext cx="1737075" cy="580385"/>
        </a:xfrm>
        <a:prstGeom prst="rect">
          <a:avLst/>
        </a:prstGeom>
        <a:solidFill>
          <a:schemeClr val="bg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2">
                  <a:lumMod val="50000"/>
                </a:schemeClr>
              </a:solidFill>
              <a:latin typeface="Vollkorn" pitchFamily="2" charset="0"/>
              <a:ea typeface="Vollkorn" pitchFamily="2" charset="0"/>
            </a:rPr>
            <a:t>Social</a:t>
          </a:r>
        </a:p>
      </xdr:txBody>
    </xdr:sp>
    <xdr:clientData/>
  </xdr:twoCellAnchor>
  <xdr:twoCellAnchor>
    <xdr:from>
      <xdr:col>2</xdr:col>
      <xdr:colOff>927673</xdr:colOff>
      <xdr:row>0</xdr:row>
      <xdr:rowOff>177417</xdr:rowOff>
    </xdr:from>
    <xdr:to>
      <xdr:col>4</xdr:col>
      <xdr:colOff>124490</xdr:colOff>
      <xdr:row>4</xdr:row>
      <xdr:rowOff>17573</xdr:rowOff>
    </xdr:to>
    <xdr:sp macro="" textlink="">
      <xdr:nvSpPr>
        <xdr:cNvPr id="16" name="Rectangle 15">
          <a:hlinkClick xmlns:r="http://schemas.openxmlformats.org/officeDocument/2006/relationships" r:id="rId5"/>
          <a:extLst>
            <a:ext uri="{FF2B5EF4-FFF2-40B4-BE49-F238E27FC236}">
              <a16:creationId xmlns:a16="http://schemas.microsoft.com/office/drawing/2014/main" id="{1CB3508E-034A-4C2D-8FFE-C7BB961742FB}"/>
            </a:ext>
          </a:extLst>
        </xdr:cNvPr>
        <xdr:cNvSpPr/>
      </xdr:nvSpPr>
      <xdr:spPr>
        <a:xfrm flipH="1">
          <a:off x="8264644" y="177417"/>
          <a:ext cx="1918246" cy="580385"/>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latin typeface="Vollkorn" pitchFamily="2" charset="0"/>
              <a:ea typeface="Vollkorn" pitchFamily="2" charset="0"/>
            </a:rPr>
            <a:t>Health &amp; Safety</a:t>
          </a:r>
        </a:p>
      </xdr:txBody>
    </xdr:sp>
    <xdr:clientData/>
  </xdr:twoCellAnchor>
  <xdr:twoCellAnchor>
    <xdr:from>
      <xdr:col>4</xdr:col>
      <xdr:colOff>121182</xdr:colOff>
      <xdr:row>0</xdr:row>
      <xdr:rowOff>174043</xdr:rowOff>
    </xdr:from>
    <xdr:to>
      <xdr:col>5</xdr:col>
      <xdr:colOff>516149</xdr:colOff>
      <xdr:row>4</xdr:row>
      <xdr:rowOff>14199</xdr:rowOff>
    </xdr:to>
    <xdr:sp macro="" textlink="">
      <xdr:nvSpPr>
        <xdr:cNvPr id="17" name="Rectangle 16">
          <a:hlinkClick xmlns:r="http://schemas.openxmlformats.org/officeDocument/2006/relationships" r:id="rId6"/>
          <a:extLst>
            <a:ext uri="{FF2B5EF4-FFF2-40B4-BE49-F238E27FC236}">
              <a16:creationId xmlns:a16="http://schemas.microsoft.com/office/drawing/2014/main" id="{D02DAC42-C483-4EBF-99C8-3BE010DF9BD6}"/>
            </a:ext>
          </a:extLst>
        </xdr:cNvPr>
        <xdr:cNvSpPr/>
      </xdr:nvSpPr>
      <xdr:spPr>
        <a:xfrm flipH="1">
          <a:off x="10179582" y="174043"/>
          <a:ext cx="1755681" cy="580385"/>
        </a:xfrm>
        <a:prstGeom prst="rect">
          <a:avLst/>
        </a:prstGeom>
        <a:solidFill>
          <a:schemeClr val="bg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2">
                  <a:lumMod val="50000"/>
                </a:schemeClr>
              </a:solidFill>
              <a:latin typeface="Vollkorn" pitchFamily="2" charset="0"/>
              <a:ea typeface="Vollkorn" pitchFamily="2" charset="0"/>
            </a:rPr>
            <a:t>GRI &amp; SASB</a:t>
          </a:r>
        </a:p>
      </xdr:txBody>
    </xdr:sp>
    <xdr:clientData/>
  </xdr:twoCellAnchor>
  <xdr:twoCellAnchor>
    <xdr:from>
      <xdr:col>5</xdr:col>
      <xdr:colOff>504006</xdr:colOff>
      <xdr:row>0</xdr:row>
      <xdr:rowOff>174660</xdr:rowOff>
    </xdr:from>
    <xdr:to>
      <xdr:col>6</xdr:col>
      <xdr:colOff>8966</xdr:colOff>
      <xdr:row>4</xdr:row>
      <xdr:rowOff>13448</xdr:rowOff>
    </xdr:to>
    <xdr:grpSp>
      <xdr:nvGrpSpPr>
        <xdr:cNvPr id="18" name="Group 17">
          <a:hlinkClick xmlns:r="http://schemas.openxmlformats.org/officeDocument/2006/relationships" r:id="rId7"/>
          <a:extLst>
            <a:ext uri="{FF2B5EF4-FFF2-40B4-BE49-F238E27FC236}">
              <a16:creationId xmlns:a16="http://schemas.microsoft.com/office/drawing/2014/main" id="{E6CC9223-B3B9-4636-85E7-36B1C131892C}"/>
            </a:ext>
          </a:extLst>
        </xdr:cNvPr>
        <xdr:cNvGrpSpPr/>
      </xdr:nvGrpSpPr>
      <xdr:grpSpPr>
        <a:xfrm>
          <a:off x="11593827" y="174660"/>
          <a:ext cx="824853" cy="600788"/>
          <a:chOff x="11935286" y="189388"/>
          <a:chExt cx="865675" cy="579017"/>
        </a:xfrm>
        <a:solidFill>
          <a:schemeClr val="bg2">
            <a:lumMod val="20000"/>
            <a:lumOff val="80000"/>
          </a:schemeClr>
        </a:solidFill>
      </xdr:grpSpPr>
      <xdr:sp macro="" textlink="">
        <xdr:nvSpPr>
          <xdr:cNvPr id="19" name="Rectangle 18">
            <a:extLst>
              <a:ext uri="{FF2B5EF4-FFF2-40B4-BE49-F238E27FC236}">
                <a16:creationId xmlns:a16="http://schemas.microsoft.com/office/drawing/2014/main" id="{F79DCF9A-3955-A374-B165-E03F395A5328}"/>
              </a:ext>
            </a:extLst>
          </xdr:cNvPr>
          <xdr:cNvSpPr/>
        </xdr:nvSpPr>
        <xdr:spPr>
          <a:xfrm flipH="1">
            <a:off x="11935286" y="189388"/>
            <a:ext cx="865675" cy="579017"/>
          </a:xfrm>
          <a:prstGeom prst="rect">
            <a:avLst/>
          </a:prstGeom>
          <a:grp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solidFill>
                <a:schemeClr val="bg2">
                  <a:lumMod val="50000"/>
                </a:schemeClr>
              </a:solidFill>
            </a:endParaRPr>
          </a:p>
        </xdr:txBody>
      </xdr:sp>
      <xdr:pic>
        <xdr:nvPicPr>
          <xdr:cNvPr id="20" name="Picture 19">
            <a:extLst>
              <a:ext uri="{FF2B5EF4-FFF2-40B4-BE49-F238E27FC236}">
                <a16:creationId xmlns:a16="http://schemas.microsoft.com/office/drawing/2014/main" id="{E18DCC3E-7AA1-3B74-18AD-5AA18E9CF30E}"/>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2148947" y="247166"/>
            <a:ext cx="440450" cy="444749"/>
          </a:xfrm>
          <a:prstGeom prst="rect">
            <a:avLst/>
          </a:prstGeom>
          <a:grpFill/>
        </xdr:spPr>
      </xdr:pic>
    </xdr:grpSp>
    <xdr:clientData/>
  </xdr:twoCellAnchor>
  <xdr:twoCellAnchor editAs="oneCell">
    <xdr:from>
      <xdr:col>0</xdr:col>
      <xdr:colOff>0</xdr:colOff>
      <xdr:row>1</xdr:row>
      <xdr:rowOff>21771</xdr:rowOff>
    </xdr:from>
    <xdr:to>
      <xdr:col>0</xdr:col>
      <xdr:colOff>1538288</xdr:colOff>
      <xdr:row>4</xdr:row>
      <xdr:rowOff>64032</xdr:rowOff>
    </xdr:to>
    <xdr:pic>
      <xdr:nvPicPr>
        <xdr:cNvPr id="21" name="Picture 20">
          <a:extLst>
            <a:ext uri="{FF2B5EF4-FFF2-40B4-BE49-F238E27FC236}">
              <a16:creationId xmlns:a16="http://schemas.microsoft.com/office/drawing/2014/main" id="{7818282A-F0BC-41E6-81C7-2A21052EF820}"/>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682" r="7162"/>
        <a:stretch/>
      </xdr:blipFill>
      <xdr:spPr bwMode="auto">
        <a:xfrm>
          <a:off x="0" y="206828"/>
          <a:ext cx="1538288" cy="597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149978</xdr:rowOff>
    </xdr:from>
    <xdr:to>
      <xdr:col>0</xdr:col>
      <xdr:colOff>163286</xdr:colOff>
      <xdr:row>207</xdr:row>
      <xdr:rowOff>141515</xdr:rowOff>
    </xdr:to>
    <xdr:sp macro="" textlink="">
      <xdr:nvSpPr>
        <xdr:cNvPr id="12" name="Rectangle 11">
          <a:extLst>
            <a:ext uri="{FF2B5EF4-FFF2-40B4-BE49-F238E27FC236}">
              <a16:creationId xmlns:a16="http://schemas.microsoft.com/office/drawing/2014/main" id="{A74B736E-E613-4092-9BAC-6D277A806820}"/>
            </a:ext>
          </a:extLst>
        </xdr:cNvPr>
        <xdr:cNvSpPr/>
      </xdr:nvSpPr>
      <xdr:spPr>
        <a:xfrm>
          <a:off x="0" y="1423607"/>
          <a:ext cx="163286" cy="47496794"/>
        </a:xfrm>
        <a:prstGeom prst="rect">
          <a:avLst/>
        </a:prstGeom>
        <a:solidFill>
          <a:srgbClr val="1E3363"/>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lIns="182880" tIns="182880" rIns="182880" rtlCol="0" anchor="t"/>
        <a:lstStyle/>
        <a:p>
          <a:pPr lvl="0" algn="l"/>
          <a:endParaRPr lang="en-CA" sz="900">
            <a:solidFill>
              <a:schemeClr val="bg1"/>
            </a:solidFill>
          </a:endParaRPr>
        </a:p>
      </xdr:txBody>
    </xdr:sp>
    <xdr:clientData/>
  </xdr:twoCellAnchor>
  <xdr:twoCellAnchor>
    <xdr:from>
      <xdr:col>2</xdr:col>
      <xdr:colOff>54429</xdr:colOff>
      <xdr:row>1</xdr:row>
      <xdr:rowOff>3374</xdr:rowOff>
    </xdr:from>
    <xdr:to>
      <xdr:col>2</xdr:col>
      <xdr:colOff>1675050</xdr:colOff>
      <xdr:row>4</xdr:row>
      <xdr:rowOff>27346</xdr:rowOff>
    </xdr:to>
    <xdr:sp macro="" textlink="">
      <xdr:nvSpPr>
        <xdr:cNvPr id="23" name="Rectangle 22">
          <a:hlinkClick xmlns:r="http://schemas.openxmlformats.org/officeDocument/2006/relationships" r:id="rId1"/>
          <a:extLst>
            <a:ext uri="{FF2B5EF4-FFF2-40B4-BE49-F238E27FC236}">
              <a16:creationId xmlns:a16="http://schemas.microsoft.com/office/drawing/2014/main" id="{E9924103-1537-4745-844C-F4C1F0B2B375}"/>
            </a:ext>
          </a:extLst>
        </xdr:cNvPr>
        <xdr:cNvSpPr/>
      </xdr:nvSpPr>
      <xdr:spPr>
        <a:xfrm flipH="1">
          <a:off x="1600200" y="188431"/>
          <a:ext cx="1620621" cy="579144"/>
        </a:xfrm>
        <a:prstGeom prst="rect">
          <a:avLst/>
        </a:prstGeom>
        <a:solidFill>
          <a:srgbClr val="E8ECF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1E3363"/>
              </a:solidFill>
              <a:latin typeface="Vollkorn" pitchFamily="2" charset="0"/>
              <a:ea typeface="Vollkorn" pitchFamily="2" charset="0"/>
            </a:rPr>
            <a:t>Overview</a:t>
          </a:r>
        </a:p>
      </xdr:txBody>
    </xdr:sp>
    <xdr:clientData/>
  </xdr:twoCellAnchor>
  <xdr:twoCellAnchor>
    <xdr:from>
      <xdr:col>2</xdr:col>
      <xdr:colOff>1670215</xdr:colOff>
      <xdr:row>1</xdr:row>
      <xdr:rowOff>5627</xdr:rowOff>
    </xdr:from>
    <xdr:to>
      <xdr:col>2</xdr:col>
      <xdr:colOff>3372482</xdr:colOff>
      <xdr:row>4</xdr:row>
      <xdr:rowOff>27254</xdr:rowOff>
    </xdr:to>
    <xdr:sp macro="" textlink="">
      <xdr:nvSpPr>
        <xdr:cNvPr id="24" name="Rectangle 23">
          <a:hlinkClick xmlns:r="http://schemas.openxmlformats.org/officeDocument/2006/relationships" r:id="rId2"/>
          <a:extLst>
            <a:ext uri="{FF2B5EF4-FFF2-40B4-BE49-F238E27FC236}">
              <a16:creationId xmlns:a16="http://schemas.microsoft.com/office/drawing/2014/main" id="{643B58FA-BFF6-42C9-BD54-3FBB78178092}"/>
            </a:ext>
          </a:extLst>
        </xdr:cNvPr>
        <xdr:cNvSpPr/>
      </xdr:nvSpPr>
      <xdr:spPr>
        <a:xfrm flipH="1">
          <a:off x="3215986" y="190684"/>
          <a:ext cx="1702267" cy="576799"/>
        </a:xfrm>
        <a:prstGeom prst="rect">
          <a:avLst/>
        </a:prstGeom>
        <a:solidFill>
          <a:srgbClr val="E8ECF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1E3363"/>
              </a:solidFill>
              <a:latin typeface="Vollkorn" pitchFamily="2" charset="0"/>
              <a:ea typeface="Vollkorn" pitchFamily="2" charset="0"/>
            </a:rPr>
            <a:t>Environment</a:t>
          </a:r>
        </a:p>
      </xdr:txBody>
    </xdr:sp>
    <xdr:clientData/>
  </xdr:twoCellAnchor>
  <xdr:twoCellAnchor>
    <xdr:from>
      <xdr:col>2</xdr:col>
      <xdr:colOff>3367522</xdr:colOff>
      <xdr:row>1</xdr:row>
      <xdr:rowOff>272</xdr:rowOff>
    </xdr:from>
    <xdr:to>
      <xdr:col>3</xdr:col>
      <xdr:colOff>195232</xdr:colOff>
      <xdr:row>4</xdr:row>
      <xdr:rowOff>25254</xdr:rowOff>
    </xdr:to>
    <xdr:sp macro="" textlink="">
      <xdr:nvSpPr>
        <xdr:cNvPr id="25" name="Rectangle 24">
          <a:hlinkClick xmlns:r="http://schemas.openxmlformats.org/officeDocument/2006/relationships" r:id="rId3"/>
          <a:extLst>
            <a:ext uri="{FF2B5EF4-FFF2-40B4-BE49-F238E27FC236}">
              <a16:creationId xmlns:a16="http://schemas.microsoft.com/office/drawing/2014/main" id="{DEF9DC7A-A528-428B-9844-B49B38864AD4}"/>
            </a:ext>
          </a:extLst>
        </xdr:cNvPr>
        <xdr:cNvSpPr/>
      </xdr:nvSpPr>
      <xdr:spPr>
        <a:xfrm flipH="1">
          <a:off x="4913293" y="185329"/>
          <a:ext cx="1693625" cy="580154"/>
        </a:xfrm>
        <a:prstGeom prst="rect">
          <a:avLst/>
        </a:prstGeom>
        <a:solidFill>
          <a:srgbClr val="E8ECF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1E3363"/>
              </a:solidFill>
              <a:latin typeface="Vollkorn" pitchFamily="2" charset="0"/>
              <a:ea typeface="Vollkorn" pitchFamily="2" charset="0"/>
            </a:rPr>
            <a:t>Governance</a:t>
          </a:r>
        </a:p>
      </xdr:txBody>
    </xdr:sp>
    <xdr:clientData/>
  </xdr:twoCellAnchor>
  <xdr:twoCellAnchor>
    <xdr:from>
      <xdr:col>3</xdr:col>
      <xdr:colOff>185974</xdr:colOff>
      <xdr:row>1</xdr:row>
      <xdr:rowOff>3299</xdr:rowOff>
    </xdr:from>
    <xdr:to>
      <xdr:col>3</xdr:col>
      <xdr:colOff>1923049</xdr:colOff>
      <xdr:row>4</xdr:row>
      <xdr:rowOff>28512</xdr:rowOff>
    </xdr:to>
    <xdr:sp macro="" textlink="">
      <xdr:nvSpPr>
        <xdr:cNvPr id="26" name="Rectangle 25">
          <a:hlinkClick xmlns:r="http://schemas.openxmlformats.org/officeDocument/2006/relationships" r:id="rId4"/>
          <a:extLst>
            <a:ext uri="{FF2B5EF4-FFF2-40B4-BE49-F238E27FC236}">
              <a16:creationId xmlns:a16="http://schemas.microsoft.com/office/drawing/2014/main" id="{533DE601-618B-44CC-9135-FED23D06EAA0}"/>
            </a:ext>
          </a:extLst>
        </xdr:cNvPr>
        <xdr:cNvSpPr/>
      </xdr:nvSpPr>
      <xdr:spPr>
        <a:xfrm flipH="1">
          <a:off x="6597660" y="188356"/>
          <a:ext cx="1737075" cy="580385"/>
        </a:xfrm>
        <a:prstGeom prst="rect">
          <a:avLst/>
        </a:prstGeom>
        <a:solidFill>
          <a:srgbClr val="E8ECF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1E3363"/>
              </a:solidFill>
              <a:latin typeface="Vollkorn" pitchFamily="2" charset="0"/>
              <a:ea typeface="Vollkorn" pitchFamily="2" charset="0"/>
            </a:rPr>
            <a:t>Social</a:t>
          </a:r>
        </a:p>
      </xdr:txBody>
    </xdr:sp>
    <xdr:clientData/>
  </xdr:twoCellAnchor>
  <xdr:twoCellAnchor>
    <xdr:from>
      <xdr:col>3</xdr:col>
      <xdr:colOff>1869674</xdr:colOff>
      <xdr:row>1</xdr:row>
      <xdr:rowOff>3375</xdr:rowOff>
    </xdr:from>
    <xdr:to>
      <xdr:col>4</xdr:col>
      <xdr:colOff>816120</xdr:colOff>
      <xdr:row>4</xdr:row>
      <xdr:rowOff>28588</xdr:rowOff>
    </xdr:to>
    <xdr:sp macro="" textlink="">
      <xdr:nvSpPr>
        <xdr:cNvPr id="27" name="Rectangle 26">
          <a:hlinkClick xmlns:r="http://schemas.openxmlformats.org/officeDocument/2006/relationships" r:id="rId5"/>
          <a:extLst>
            <a:ext uri="{FF2B5EF4-FFF2-40B4-BE49-F238E27FC236}">
              <a16:creationId xmlns:a16="http://schemas.microsoft.com/office/drawing/2014/main" id="{3C6C9095-11BB-43BE-8362-332E5E505A2C}"/>
            </a:ext>
          </a:extLst>
        </xdr:cNvPr>
        <xdr:cNvSpPr/>
      </xdr:nvSpPr>
      <xdr:spPr>
        <a:xfrm flipH="1">
          <a:off x="8281360" y="188432"/>
          <a:ext cx="1918246" cy="580385"/>
        </a:xfrm>
        <a:prstGeom prst="rect">
          <a:avLst/>
        </a:prstGeom>
        <a:solidFill>
          <a:srgbClr val="E8ECF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1E3363"/>
              </a:solidFill>
              <a:latin typeface="Vollkorn" pitchFamily="2" charset="0"/>
              <a:ea typeface="Vollkorn" pitchFamily="2" charset="0"/>
            </a:rPr>
            <a:t>Health &amp; Safety</a:t>
          </a:r>
        </a:p>
      </xdr:txBody>
    </xdr:sp>
    <xdr:clientData/>
  </xdr:twoCellAnchor>
  <xdr:twoCellAnchor>
    <xdr:from>
      <xdr:col>4</xdr:col>
      <xdr:colOff>812812</xdr:colOff>
      <xdr:row>1</xdr:row>
      <xdr:rowOff>1</xdr:rowOff>
    </xdr:from>
    <xdr:to>
      <xdr:col>4</xdr:col>
      <xdr:colOff>2568493</xdr:colOff>
      <xdr:row>4</xdr:row>
      <xdr:rowOff>25214</xdr:rowOff>
    </xdr:to>
    <xdr:sp macro="" textlink="">
      <xdr:nvSpPr>
        <xdr:cNvPr id="28" name="Rectangle 27">
          <a:hlinkClick xmlns:r="http://schemas.openxmlformats.org/officeDocument/2006/relationships" r:id="rId6"/>
          <a:extLst>
            <a:ext uri="{FF2B5EF4-FFF2-40B4-BE49-F238E27FC236}">
              <a16:creationId xmlns:a16="http://schemas.microsoft.com/office/drawing/2014/main" id="{9DA79A23-7C85-4938-A931-595CD86553CA}"/>
            </a:ext>
          </a:extLst>
        </xdr:cNvPr>
        <xdr:cNvSpPr/>
      </xdr:nvSpPr>
      <xdr:spPr>
        <a:xfrm flipH="1">
          <a:off x="10196298" y="185058"/>
          <a:ext cx="1755681" cy="580385"/>
        </a:xfrm>
        <a:prstGeom prst="rect">
          <a:avLst/>
        </a:prstGeom>
        <a:solidFill>
          <a:srgbClr val="1E336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latin typeface="Vollkorn" pitchFamily="2" charset="0"/>
              <a:ea typeface="Vollkorn" pitchFamily="2" charset="0"/>
            </a:rPr>
            <a:t>GRI &amp; SASB</a:t>
          </a:r>
        </a:p>
      </xdr:txBody>
    </xdr:sp>
    <xdr:clientData/>
  </xdr:twoCellAnchor>
  <xdr:twoCellAnchor>
    <xdr:from>
      <xdr:col>4</xdr:col>
      <xdr:colOff>2556350</xdr:colOff>
      <xdr:row>1</xdr:row>
      <xdr:rowOff>618</xdr:rowOff>
    </xdr:from>
    <xdr:to>
      <xdr:col>5</xdr:col>
      <xdr:colOff>3911</xdr:colOff>
      <xdr:row>4</xdr:row>
      <xdr:rowOff>24463</xdr:rowOff>
    </xdr:to>
    <xdr:grpSp>
      <xdr:nvGrpSpPr>
        <xdr:cNvPr id="29" name="Group 28">
          <a:hlinkClick xmlns:r="http://schemas.openxmlformats.org/officeDocument/2006/relationships" r:id="rId7"/>
          <a:extLst>
            <a:ext uri="{FF2B5EF4-FFF2-40B4-BE49-F238E27FC236}">
              <a16:creationId xmlns:a16="http://schemas.microsoft.com/office/drawing/2014/main" id="{FFB710E0-5761-40F2-BBA4-8B0101C8A672}"/>
            </a:ext>
          </a:extLst>
        </xdr:cNvPr>
        <xdr:cNvGrpSpPr/>
      </xdr:nvGrpSpPr>
      <xdr:grpSpPr>
        <a:xfrm>
          <a:off x="11659529" y="191118"/>
          <a:ext cx="767703" cy="595345"/>
          <a:chOff x="11935286" y="189388"/>
          <a:chExt cx="865675" cy="579017"/>
        </a:xfrm>
        <a:solidFill>
          <a:srgbClr val="E8ECF6"/>
        </a:solidFill>
      </xdr:grpSpPr>
      <xdr:sp macro="" textlink="">
        <xdr:nvSpPr>
          <xdr:cNvPr id="30" name="Rectangle 29">
            <a:extLst>
              <a:ext uri="{FF2B5EF4-FFF2-40B4-BE49-F238E27FC236}">
                <a16:creationId xmlns:a16="http://schemas.microsoft.com/office/drawing/2014/main" id="{9AA2FF03-0A4D-3165-4DA8-FBDE21B59D6F}"/>
              </a:ext>
            </a:extLst>
          </xdr:cNvPr>
          <xdr:cNvSpPr/>
        </xdr:nvSpPr>
        <xdr:spPr>
          <a:xfrm flipH="1">
            <a:off x="11935286" y="189388"/>
            <a:ext cx="865675" cy="579017"/>
          </a:xfrm>
          <a:prstGeom prst="rect">
            <a:avLst/>
          </a:prstGeom>
          <a:grp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solidFill>
                <a:srgbClr val="1E3363"/>
              </a:solidFill>
            </a:endParaRPr>
          </a:p>
        </xdr:txBody>
      </xdr:sp>
      <xdr:pic>
        <xdr:nvPicPr>
          <xdr:cNvPr id="31" name="Picture 30">
            <a:extLst>
              <a:ext uri="{FF2B5EF4-FFF2-40B4-BE49-F238E27FC236}">
                <a16:creationId xmlns:a16="http://schemas.microsoft.com/office/drawing/2014/main" id="{CA6B2BC4-98B8-4BDB-87C2-43464E10F5E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2148947" y="247166"/>
            <a:ext cx="440450" cy="444749"/>
          </a:xfrm>
          <a:prstGeom prst="rect">
            <a:avLst/>
          </a:prstGeom>
          <a:grpFill/>
        </xdr:spPr>
      </xdr:pic>
    </xdr:grpSp>
    <xdr:clientData/>
  </xdr:twoCellAnchor>
  <xdr:twoCellAnchor editAs="oneCell">
    <xdr:from>
      <xdr:col>0</xdr:col>
      <xdr:colOff>0</xdr:colOff>
      <xdr:row>1</xdr:row>
      <xdr:rowOff>10886</xdr:rowOff>
    </xdr:from>
    <xdr:to>
      <xdr:col>1</xdr:col>
      <xdr:colOff>1091974</xdr:colOff>
      <xdr:row>4</xdr:row>
      <xdr:rowOff>53147</xdr:rowOff>
    </xdr:to>
    <xdr:pic>
      <xdr:nvPicPr>
        <xdr:cNvPr id="32" name="Picture 31">
          <a:extLst>
            <a:ext uri="{FF2B5EF4-FFF2-40B4-BE49-F238E27FC236}">
              <a16:creationId xmlns:a16="http://schemas.microsoft.com/office/drawing/2014/main" id="{DF551D56-CEBE-4EC9-B464-75D221199DAD}"/>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682" r="7162"/>
        <a:stretch/>
      </xdr:blipFill>
      <xdr:spPr bwMode="auto">
        <a:xfrm>
          <a:off x="0" y="195943"/>
          <a:ext cx="1538288" cy="597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2401</xdr:colOff>
      <xdr:row>12</xdr:row>
      <xdr:rowOff>168484</xdr:rowOff>
    </xdr:from>
    <xdr:to>
      <xdr:col>9</xdr:col>
      <xdr:colOff>0</xdr:colOff>
      <xdr:row>24</xdr:row>
      <xdr:rowOff>0</xdr:rowOff>
    </xdr:to>
    <xdr:sp macro="" textlink="">
      <xdr:nvSpPr>
        <xdr:cNvPr id="2" name="Rectangle 1">
          <a:extLst>
            <a:ext uri="{FF2B5EF4-FFF2-40B4-BE49-F238E27FC236}">
              <a16:creationId xmlns:a16="http://schemas.microsoft.com/office/drawing/2014/main" id="{6D99903C-2CE5-49F6-8EB4-00877264606A}"/>
            </a:ext>
          </a:extLst>
        </xdr:cNvPr>
        <xdr:cNvSpPr/>
      </xdr:nvSpPr>
      <xdr:spPr>
        <a:xfrm>
          <a:off x="183376" y="14179759"/>
          <a:ext cx="23629124" cy="2117516"/>
        </a:xfrm>
        <a:prstGeom prst="rect">
          <a:avLst/>
        </a:prstGeom>
        <a:solidFill>
          <a:schemeClr val="accent6"/>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lIns="182880" tIns="182880" rIns="182880" rtlCol="0" anchor="t"/>
        <a:lstStyle/>
        <a:p>
          <a:pPr lvl="0" algn="l"/>
          <a:r>
            <a:rPr lang="en-CA" sz="1050">
              <a:solidFill>
                <a:schemeClr val="bg1"/>
              </a:solidFill>
            </a:rPr>
            <a:t>1 See</a:t>
          </a:r>
          <a:r>
            <a:rPr lang="en-CA" sz="1050" baseline="0">
              <a:solidFill>
                <a:schemeClr val="bg1"/>
              </a:solidFill>
            </a:rPr>
            <a:t> Lundin Mining's 2025 Sustainability Report, pg. 27</a:t>
          </a:r>
          <a:endParaRPr lang="en-CA" sz="1050">
            <a:solidFill>
              <a:schemeClr val="bg1"/>
            </a:solidFill>
          </a:endParaRPr>
        </a:p>
        <a:p>
          <a:pPr lvl="0" algn="l"/>
          <a:r>
            <a:rPr lang="en-CA" sz="1050">
              <a:solidFill>
                <a:schemeClr val="bg1"/>
              </a:solidFill>
            </a:rPr>
            <a:t>2 See Lundin</a:t>
          </a:r>
          <a:r>
            <a:rPr lang="en-CA" sz="1050" baseline="0">
              <a:solidFill>
                <a:schemeClr val="bg1"/>
              </a:solidFill>
            </a:rPr>
            <a:t> Mining's AIF for the year ended December 31</a:t>
          </a:r>
          <a:r>
            <a:rPr lang="en-CA" sz="1050">
              <a:solidFill>
                <a:schemeClr val="bg1"/>
              </a:solidFill>
            </a:rPr>
            <a:t>,2025,  pg. 33</a:t>
          </a:r>
        </a:p>
        <a:p>
          <a:pPr lvl="0" algn="l"/>
          <a:r>
            <a:rPr lang="en-CA" sz="1050">
              <a:solidFill>
                <a:schemeClr val="bg1"/>
              </a:solidFill>
            </a:rPr>
            <a:t>3 See </a:t>
          </a:r>
          <a:r>
            <a:rPr lang="en-CA" sz="1100" baseline="0">
              <a:solidFill>
                <a:schemeClr val="lt1"/>
              </a:solidFill>
              <a:effectLst/>
              <a:latin typeface="+mn-lt"/>
              <a:ea typeface="+mn-ea"/>
              <a:cs typeface="+mn-cs"/>
            </a:rPr>
            <a:t>Lundin Mining's 2025 Sustainability Report, </a:t>
          </a:r>
          <a:r>
            <a:rPr lang="en-CA" sz="1050">
              <a:solidFill>
                <a:schemeClr val="bg1"/>
              </a:solidFill>
            </a:rPr>
            <a:t>pg. 33</a:t>
          </a:r>
        </a:p>
        <a:p>
          <a:pPr lvl="0" algn="l"/>
          <a:r>
            <a:rPr lang="en-CA" sz="1050">
              <a:solidFill>
                <a:schemeClr val="bg1"/>
              </a:solidFill>
            </a:rPr>
            <a:t>4 See Nutrien's</a:t>
          </a:r>
          <a:r>
            <a:rPr lang="en-CA" sz="1050" baseline="0">
              <a:solidFill>
                <a:schemeClr val="bg1"/>
              </a:solidFill>
            </a:rPr>
            <a:t> 2025 Sustainability Report, pg. 18</a:t>
          </a: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5 See Nutrien's</a:t>
          </a:r>
          <a:r>
            <a:rPr lang="en-CA" sz="1100" baseline="0">
              <a:solidFill>
                <a:schemeClr val="lt1"/>
              </a:solidFill>
              <a:effectLst/>
              <a:latin typeface="+mn-lt"/>
              <a:ea typeface="+mn-ea"/>
              <a:cs typeface="+mn-cs"/>
            </a:rPr>
            <a:t> 2025 Sustainability Report, pg. 6</a:t>
          </a:r>
          <a:endParaRPr lang="en-CA" sz="1050">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6 See Mosaic's</a:t>
          </a:r>
          <a:r>
            <a:rPr lang="en-CA" sz="1100" baseline="0">
              <a:solidFill>
                <a:schemeClr val="lt1"/>
              </a:solidFill>
              <a:effectLst/>
              <a:latin typeface="+mn-lt"/>
              <a:ea typeface="+mn-ea"/>
              <a:cs typeface="+mn-cs"/>
            </a:rPr>
            <a:t> 2025 Sustainability Disclosure and GRI Report, pg. 66</a:t>
          </a:r>
          <a:endParaRPr lang="en-CA" sz="1050">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7 See Mosaic's</a:t>
          </a:r>
          <a:r>
            <a:rPr lang="en-CA" sz="1100" baseline="0">
              <a:solidFill>
                <a:schemeClr val="lt1"/>
              </a:solidFill>
              <a:effectLst/>
              <a:latin typeface="+mn-lt"/>
              <a:ea typeface="+mn-ea"/>
              <a:cs typeface="+mn-cs"/>
            </a:rPr>
            <a:t> 2025 Sustainability Disclosure and GRI Report, pg. 107</a:t>
          </a:r>
          <a:endParaRPr lang="en-CA" sz="1050">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8 See Ganfeng Lithium Group's</a:t>
          </a:r>
          <a:r>
            <a:rPr lang="en-CA" sz="1100" baseline="0">
              <a:solidFill>
                <a:schemeClr val="lt1"/>
              </a:solidFill>
              <a:effectLst/>
              <a:latin typeface="+mn-lt"/>
              <a:ea typeface="+mn-ea"/>
              <a:cs typeface="+mn-cs"/>
            </a:rPr>
            <a:t> 2025 Sustainability Report, pg. 74</a:t>
          </a:r>
          <a:endParaRPr lang="en-CA" sz="1050">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9 See Ganfeng Lithium Group's</a:t>
          </a:r>
          <a:r>
            <a:rPr lang="en-CA" sz="1100" baseline="0">
              <a:solidFill>
                <a:schemeClr val="lt1"/>
              </a:solidFill>
              <a:effectLst/>
              <a:latin typeface="+mn-lt"/>
              <a:ea typeface="+mn-ea"/>
              <a:cs typeface="+mn-cs"/>
            </a:rPr>
            <a:t> 2025 Sustainability Report, pg. 76</a:t>
          </a:r>
          <a:endParaRPr lang="en-CA" sz="1050">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10 See Ganfeng Lithium Group's</a:t>
          </a:r>
          <a:r>
            <a:rPr lang="en-CA" sz="1100" baseline="0">
              <a:solidFill>
                <a:schemeClr val="lt1"/>
              </a:solidFill>
              <a:effectLst/>
              <a:latin typeface="+mn-lt"/>
              <a:ea typeface="+mn-ea"/>
              <a:cs typeface="+mn-cs"/>
            </a:rPr>
            <a:t> 2025 Sustainability Report, pg. 33</a:t>
          </a: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11 See Ganfeng Lithium Group's</a:t>
          </a:r>
          <a:r>
            <a:rPr lang="en-CA" sz="1100" baseline="0">
              <a:solidFill>
                <a:schemeClr val="lt1"/>
              </a:solidFill>
              <a:effectLst/>
              <a:latin typeface="+mn-lt"/>
              <a:ea typeface="+mn-ea"/>
              <a:cs typeface="+mn-cs"/>
            </a:rPr>
            <a:t> 2025 Sustainability Report, pg. 32</a:t>
          </a:r>
          <a:endParaRPr lang="en-CA" sz="105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CA" sz="1050">
            <a:effectLst/>
          </a:endParaRPr>
        </a:p>
        <a:p>
          <a:pPr lvl="0" algn="l"/>
          <a:endParaRPr lang="en-CA" sz="1050">
            <a:solidFill>
              <a:schemeClr val="bg1"/>
            </a:solidFill>
          </a:endParaRPr>
        </a:p>
        <a:p>
          <a:pPr lvl="0" algn="l"/>
          <a:endParaRPr lang="en-CA" sz="1050">
            <a:solidFill>
              <a:schemeClr val="bg1"/>
            </a:solidFill>
          </a:endParaRPr>
        </a:p>
      </xdr:txBody>
    </xdr:sp>
    <xdr:clientData/>
  </xdr:twoCellAnchor>
  <xdr:twoCellAnchor editAs="absolute">
    <xdr:from>
      <xdr:col>1</xdr:col>
      <xdr:colOff>1396570</xdr:colOff>
      <xdr:row>0</xdr:row>
      <xdr:rowOff>177416</xdr:rowOff>
    </xdr:from>
    <xdr:to>
      <xdr:col>2</xdr:col>
      <xdr:colOff>351408</xdr:colOff>
      <xdr:row>4</xdr:row>
      <xdr:rowOff>16331</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586901E8-4657-4A57-B2FE-9202CB9A33E9}"/>
            </a:ext>
          </a:extLst>
        </xdr:cNvPr>
        <xdr:cNvSpPr/>
      </xdr:nvSpPr>
      <xdr:spPr>
        <a:xfrm flipH="1">
          <a:off x="1587070" y="177416"/>
          <a:ext cx="1614218" cy="570435"/>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accent6">
                  <a:lumMod val="50000"/>
                </a:schemeClr>
              </a:solidFill>
              <a:latin typeface="Vollkorn" pitchFamily="2" charset="0"/>
              <a:ea typeface="Vollkorn" pitchFamily="2" charset="0"/>
            </a:rPr>
            <a:t>Overview</a:t>
          </a:r>
        </a:p>
      </xdr:txBody>
    </xdr:sp>
    <xdr:clientData/>
  </xdr:twoCellAnchor>
  <xdr:twoCellAnchor editAs="absolute">
    <xdr:from>
      <xdr:col>2</xdr:col>
      <xdr:colOff>346573</xdr:colOff>
      <xdr:row>1</xdr:row>
      <xdr:rowOff>375</xdr:rowOff>
    </xdr:from>
    <xdr:to>
      <xdr:col>2</xdr:col>
      <xdr:colOff>2057932</xdr:colOff>
      <xdr:row>4</xdr:row>
      <xdr:rowOff>16239</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A6908B8B-3870-4F89-8089-CE191E1ED53F}"/>
            </a:ext>
          </a:extLst>
        </xdr:cNvPr>
        <xdr:cNvSpPr/>
      </xdr:nvSpPr>
      <xdr:spPr>
        <a:xfrm flipH="1">
          <a:off x="3196453" y="183255"/>
          <a:ext cx="1711359" cy="564504"/>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accent6">
                  <a:lumMod val="50000"/>
                </a:schemeClr>
              </a:solidFill>
              <a:latin typeface="Vollkorn" pitchFamily="2" charset="0"/>
              <a:ea typeface="Vollkorn" pitchFamily="2" charset="0"/>
            </a:rPr>
            <a:t>Environment</a:t>
          </a:r>
        </a:p>
      </xdr:txBody>
    </xdr:sp>
    <xdr:clientData/>
  </xdr:twoCellAnchor>
  <xdr:twoCellAnchor editAs="absolute">
    <xdr:from>
      <xdr:col>2</xdr:col>
      <xdr:colOff>2052972</xdr:colOff>
      <xdr:row>0</xdr:row>
      <xdr:rowOff>174314</xdr:rowOff>
    </xdr:from>
    <xdr:to>
      <xdr:col>3</xdr:col>
      <xdr:colOff>476401</xdr:colOff>
      <xdr:row>4</xdr:row>
      <xdr:rowOff>14239</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C8924478-1E01-4BB4-96D1-7561009BCF63}"/>
            </a:ext>
          </a:extLst>
        </xdr:cNvPr>
        <xdr:cNvSpPr/>
      </xdr:nvSpPr>
      <xdr:spPr>
        <a:xfrm flipH="1">
          <a:off x="4902852" y="174314"/>
          <a:ext cx="1686582" cy="571445"/>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accent6">
                  <a:lumMod val="50000"/>
                </a:schemeClr>
              </a:solidFill>
              <a:latin typeface="Vollkorn" pitchFamily="2" charset="0"/>
              <a:ea typeface="Vollkorn" pitchFamily="2" charset="0"/>
            </a:rPr>
            <a:t>Governance</a:t>
          </a:r>
        </a:p>
      </xdr:txBody>
    </xdr:sp>
    <xdr:clientData/>
  </xdr:twoCellAnchor>
  <xdr:twoCellAnchor editAs="absolute">
    <xdr:from>
      <xdr:col>3</xdr:col>
      <xdr:colOff>479245</xdr:colOff>
      <xdr:row>0</xdr:row>
      <xdr:rowOff>177341</xdr:rowOff>
    </xdr:from>
    <xdr:to>
      <xdr:col>3</xdr:col>
      <xdr:colOff>2154591</xdr:colOff>
      <xdr:row>4</xdr:row>
      <xdr:rowOff>17497</xdr:rowOff>
    </xdr:to>
    <xdr:sp macro="" textlink="">
      <xdr:nvSpPr>
        <xdr:cNvPr id="6" name="Rectangle 5">
          <a:hlinkClick xmlns:r="http://schemas.openxmlformats.org/officeDocument/2006/relationships" r:id="rId4"/>
          <a:extLst>
            <a:ext uri="{FF2B5EF4-FFF2-40B4-BE49-F238E27FC236}">
              <a16:creationId xmlns:a16="http://schemas.microsoft.com/office/drawing/2014/main" id="{F24672AB-B911-4F58-B458-CD91262090F9}"/>
            </a:ext>
          </a:extLst>
        </xdr:cNvPr>
        <xdr:cNvSpPr/>
      </xdr:nvSpPr>
      <xdr:spPr>
        <a:xfrm flipH="1">
          <a:off x="6580176" y="177341"/>
          <a:ext cx="1732720" cy="571676"/>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accent6">
                  <a:lumMod val="50000"/>
                </a:schemeClr>
              </a:solidFill>
              <a:latin typeface="Vollkorn" pitchFamily="2" charset="0"/>
              <a:ea typeface="Vollkorn" pitchFamily="2" charset="0"/>
            </a:rPr>
            <a:t>Social</a:t>
          </a:r>
        </a:p>
      </xdr:txBody>
    </xdr:sp>
    <xdr:clientData/>
  </xdr:twoCellAnchor>
  <xdr:twoCellAnchor editAs="absolute">
    <xdr:from>
      <xdr:col>3</xdr:col>
      <xdr:colOff>2101216</xdr:colOff>
      <xdr:row>0</xdr:row>
      <xdr:rowOff>177417</xdr:rowOff>
    </xdr:from>
    <xdr:to>
      <xdr:col>4</xdr:col>
      <xdr:colOff>815156</xdr:colOff>
      <xdr:row>4</xdr:row>
      <xdr:rowOff>17573</xdr:rowOff>
    </xdr:to>
    <xdr:sp macro="" textlink="">
      <xdr:nvSpPr>
        <xdr:cNvPr id="7" name="Rectangle 6">
          <a:hlinkClick xmlns:r="http://schemas.openxmlformats.org/officeDocument/2006/relationships" r:id="rId5"/>
          <a:extLst>
            <a:ext uri="{FF2B5EF4-FFF2-40B4-BE49-F238E27FC236}">
              <a16:creationId xmlns:a16="http://schemas.microsoft.com/office/drawing/2014/main" id="{220DF15E-0C53-4EAA-9557-A22EB66B3283}"/>
            </a:ext>
          </a:extLst>
        </xdr:cNvPr>
        <xdr:cNvSpPr/>
      </xdr:nvSpPr>
      <xdr:spPr>
        <a:xfrm flipH="1">
          <a:off x="8259521" y="177417"/>
          <a:ext cx="1913892" cy="571676"/>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accent6">
                  <a:lumMod val="50000"/>
                </a:schemeClr>
              </a:solidFill>
              <a:latin typeface="Vollkorn" pitchFamily="2" charset="0"/>
              <a:ea typeface="Vollkorn" pitchFamily="2" charset="0"/>
            </a:rPr>
            <a:t>Health &amp; Safety</a:t>
          </a:r>
        </a:p>
      </xdr:txBody>
    </xdr:sp>
    <xdr:clientData/>
  </xdr:twoCellAnchor>
  <xdr:twoCellAnchor editAs="absolute">
    <xdr:from>
      <xdr:col>4</xdr:col>
      <xdr:colOff>811848</xdr:colOff>
      <xdr:row>0</xdr:row>
      <xdr:rowOff>174043</xdr:rowOff>
    </xdr:from>
    <xdr:to>
      <xdr:col>4</xdr:col>
      <xdr:colOff>2514060</xdr:colOff>
      <xdr:row>4</xdr:row>
      <xdr:rowOff>14199</xdr:rowOff>
    </xdr:to>
    <xdr:sp macro="" textlink="">
      <xdr:nvSpPr>
        <xdr:cNvPr id="8" name="Rectangle 7">
          <a:hlinkClick xmlns:r="http://schemas.openxmlformats.org/officeDocument/2006/relationships" r:id="rId6"/>
          <a:extLst>
            <a:ext uri="{FF2B5EF4-FFF2-40B4-BE49-F238E27FC236}">
              <a16:creationId xmlns:a16="http://schemas.microsoft.com/office/drawing/2014/main" id="{2497A286-FAEB-49B6-B01D-CA04C0E161C0}"/>
            </a:ext>
          </a:extLst>
        </xdr:cNvPr>
        <xdr:cNvSpPr/>
      </xdr:nvSpPr>
      <xdr:spPr>
        <a:xfrm flipH="1">
          <a:off x="10170105" y="174043"/>
          <a:ext cx="1760034" cy="571676"/>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accent6">
                  <a:lumMod val="50000"/>
                </a:schemeClr>
              </a:solidFill>
              <a:latin typeface="Vollkorn" pitchFamily="2" charset="0"/>
              <a:ea typeface="Vollkorn" pitchFamily="2" charset="0"/>
            </a:rPr>
            <a:t>GRI &amp; SASB</a:t>
          </a:r>
        </a:p>
      </xdr:txBody>
    </xdr:sp>
    <xdr:clientData/>
  </xdr:twoCellAnchor>
  <xdr:twoCellAnchor editAs="absolute">
    <xdr:from>
      <xdr:col>4</xdr:col>
      <xdr:colOff>2501916</xdr:colOff>
      <xdr:row>0</xdr:row>
      <xdr:rowOff>174660</xdr:rowOff>
    </xdr:from>
    <xdr:to>
      <xdr:col>5</xdr:col>
      <xdr:colOff>1005839</xdr:colOff>
      <xdr:row>4</xdr:row>
      <xdr:rowOff>13448</xdr:rowOff>
    </xdr:to>
    <xdr:sp macro="" textlink="">
      <xdr:nvSpPr>
        <xdr:cNvPr id="9" name="Rectangle 8">
          <a:hlinkClick xmlns:r="http://schemas.openxmlformats.org/officeDocument/2006/relationships" r:id="rId7"/>
          <a:extLst>
            <a:ext uri="{FF2B5EF4-FFF2-40B4-BE49-F238E27FC236}">
              <a16:creationId xmlns:a16="http://schemas.microsoft.com/office/drawing/2014/main" id="{02832A2E-80D3-481B-8C05-0FC9E8770247}"/>
            </a:ext>
          </a:extLst>
        </xdr:cNvPr>
        <xdr:cNvSpPr/>
      </xdr:nvSpPr>
      <xdr:spPr>
        <a:xfrm flipH="1">
          <a:off x="11917995" y="174660"/>
          <a:ext cx="1710598" cy="570308"/>
        </a:xfrm>
        <a:prstGeom prst="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effectLst/>
              <a:latin typeface="Vollkorn" pitchFamily="2" charset="0"/>
              <a:ea typeface="Vollkorn" pitchFamily="2" charset="0"/>
              <a:cs typeface="+mn-cs"/>
            </a:rPr>
            <a:t>Operators</a:t>
          </a:r>
          <a:endParaRPr lang="en-CA">
            <a:solidFill>
              <a:schemeClr val="bg1"/>
            </a:solidFill>
            <a:effectLst/>
            <a:latin typeface="Vollkorn" pitchFamily="2" charset="0"/>
            <a:ea typeface="Vollkorn" pitchFamily="2" charset="0"/>
          </a:endParaRPr>
        </a:p>
      </xdr:txBody>
    </xdr:sp>
    <xdr:clientData/>
  </xdr:twoCellAnchor>
  <xdr:twoCellAnchor editAs="oneCell">
    <xdr:from>
      <xdr:col>0</xdr:col>
      <xdr:colOff>0</xdr:colOff>
      <xdr:row>1</xdr:row>
      <xdr:rowOff>21771</xdr:rowOff>
    </xdr:from>
    <xdr:to>
      <xdr:col>1</xdr:col>
      <xdr:colOff>1351374</xdr:colOff>
      <xdr:row>4</xdr:row>
      <xdr:rowOff>64032</xdr:rowOff>
    </xdr:to>
    <xdr:pic>
      <xdr:nvPicPr>
        <xdr:cNvPr id="10" name="Picture 9">
          <a:extLst>
            <a:ext uri="{FF2B5EF4-FFF2-40B4-BE49-F238E27FC236}">
              <a16:creationId xmlns:a16="http://schemas.microsoft.com/office/drawing/2014/main" id="{726367A4-09A6-4D35-B197-8365A31CCD98}"/>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682" r="7162"/>
        <a:stretch/>
      </xdr:blipFill>
      <xdr:spPr bwMode="auto">
        <a:xfrm>
          <a:off x="0" y="204651"/>
          <a:ext cx="1541874" cy="590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13</xdr:row>
      <xdr:rowOff>44386</xdr:rowOff>
    </xdr:from>
    <xdr:to>
      <xdr:col>8</xdr:col>
      <xdr:colOff>22412</xdr:colOff>
      <xdr:row>23</xdr:row>
      <xdr:rowOff>33616</xdr:rowOff>
    </xdr:to>
    <xdr:sp macro="" textlink="">
      <xdr:nvSpPr>
        <xdr:cNvPr id="2" name="Rectangle 1">
          <a:extLst>
            <a:ext uri="{FF2B5EF4-FFF2-40B4-BE49-F238E27FC236}">
              <a16:creationId xmlns:a16="http://schemas.microsoft.com/office/drawing/2014/main" id="{227A292C-ED75-47D2-A5B8-92FD344CAD2C}"/>
            </a:ext>
          </a:extLst>
        </xdr:cNvPr>
        <xdr:cNvSpPr/>
      </xdr:nvSpPr>
      <xdr:spPr>
        <a:xfrm>
          <a:off x="0" y="16169651"/>
          <a:ext cx="26782059" cy="1782171"/>
        </a:xfrm>
        <a:prstGeom prst="rect">
          <a:avLst/>
        </a:prstGeom>
        <a:solidFill>
          <a:srgbClr val="678B96"/>
        </a:solid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lIns="182880" tIns="182880" rIns="18288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1 See</a:t>
          </a:r>
          <a:r>
            <a:rPr lang="en-CA" sz="1100" baseline="0">
              <a:solidFill>
                <a:schemeClr val="lt1"/>
              </a:solidFill>
              <a:effectLst/>
              <a:latin typeface="+mn-lt"/>
              <a:ea typeface="+mn-ea"/>
              <a:cs typeface="+mn-cs"/>
            </a:rPr>
            <a:t> Lundin Mining's 2025 Sustainability Report, pg. 67</a:t>
          </a: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2 See</a:t>
          </a:r>
          <a:r>
            <a:rPr lang="en-CA" sz="1100" baseline="0">
              <a:solidFill>
                <a:schemeClr val="lt1"/>
              </a:solidFill>
              <a:effectLst/>
              <a:latin typeface="+mn-lt"/>
              <a:ea typeface="+mn-ea"/>
              <a:cs typeface="+mn-cs"/>
            </a:rPr>
            <a:t> Lundin Mining's Fighting Against Forced Labour and Child Labour Report for the year ended December 31, 2025, pg. 6</a:t>
          </a: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3 See</a:t>
          </a:r>
          <a:r>
            <a:rPr lang="en-CA" sz="1100" baseline="0">
              <a:solidFill>
                <a:schemeClr val="lt1"/>
              </a:solidFill>
              <a:effectLst/>
              <a:latin typeface="+mn-lt"/>
              <a:ea typeface="+mn-ea"/>
              <a:cs typeface="+mn-cs"/>
            </a:rPr>
            <a:t> Nutrien's 2025 Sustainability Report, pg. 14</a:t>
          </a: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4 See</a:t>
          </a:r>
          <a:r>
            <a:rPr lang="en-CA" sz="1100" baseline="0">
              <a:solidFill>
                <a:schemeClr val="lt1"/>
              </a:solidFill>
              <a:effectLst/>
              <a:latin typeface="+mn-lt"/>
              <a:ea typeface="+mn-ea"/>
              <a:cs typeface="+mn-cs"/>
            </a:rPr>
            <a:t> Nutrien's 2025 Modern Slavery Report, pg. 9</a:t>
          </a:r>
          <a:endParaRPr lang="en-CA" sz="900">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5 See</a:t>
          </a:r>
          <a:r>
            <a:rPr lang="en-CA" sz="1100" baseline="0">
              <a:solidFill>
                <a:schemeClr val="lt1"/>
              </a:solidFill>
              <a:effectLst/>
              <a:latin typeface="+mn-lt"/>
              <a:ea typeface="+mn-ea"/>
              <a:cs typeface="+mn-cs"/>
            </a:rPr>
            <a:t> Mosaic's 2025 Sustainability Disclosure and GRI Report, pg. 97</a:t>
          </a: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6 See</a:t>
          </a:r>
          <a:r>
            <a:rPr lang="en-CA" sz="1100" baseline="0">
              <a:solidFill>
                <a:schemeClr val="lt1"/>
              </a:solidFill>
              <a:effectLst/>
              <a:latin typeface="+mn-lt"/>
              <a:ea typeface="+mn-ea"/>
              <a:cs typeface="+mn-cs"/>
            </a:rPr>
            <a:t> Mosaic's 2025 Modern Slavery Report, pg. 8</a:t>
          </a:r>
          <a:endParaRPr lang="en-CA" sz="900">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7 See</a:t>
          </a:r>
          <a:r>
            <a:rPr lang="en-CA" sz="1100" baseline="0">
              <a:solidFill>
                <a:schemeClr val="lt1"/>
              </a:solidFill>
              <a:effectLst/>
              <a:latin typeface="+mn-lt"/>
              <a:ea typeface="+mn-ea"/>
              <a:cs typeface="+mn-cs"/>
            </a:rPr>
            <a:t> Sigma Lithium's Annual Information Form for the year ended December 31, 2025, pg. 19</a:t>
          </a:r>
        </a:p>
        <a:p>
          <a:pPr marL="0" marR="0" lvl="0" indent="0" algn="l" defTabSz="914400" eaLnBrk="1" fontAlgn="auto" latinLnBrk="0" hangingPunct="1">
            <a:lnSpc>
              <a:spcPct val="100000"/>
            </a:lnSpc>
            <a:spcBef>
              <a:spcPts val="0"/>
            </a:spcBef>
            <a:spcAft>
              <a:spcPts val="0"/>
            </a:spcAft>
            <a:buClrTx/>
            <a:buSzTx/>
            <a:buFontTx/>
            <a:buNone/>
            <a:tabLst/>
            <a:defRPr/>
          </a:pPr>
          <a:r>
            <a:rPr lang="en-CA" sz="1100" baseline="0">
              <a:solidFill>
                <a:schemeClr val="lt1"/>
              </a:solidFill>
              <a:effectLst/>
              <a:latin typeface="+mn-lt"/>
              <a:ea typeface="+mn-ea"/>
              <a:cs typeface="+mn-cs"/>
            </a:rPr>
            <a:t>8 See Sigma Lithium's press release, "Sigma Lithium Recognized as Sustainability and Cleantech Pioneer at UN-Climate Week in NY Featuring Lithium Oxide Industrialization; Continues to Operate Following Brazil’s Democratic Rule of Law", dated September 28, 2026.</a:t>
          </a:r>
        </a:p>
        <a:p>
          <a:pPr marL="0" marR="0" lvl="0" indent="0" algn="l" defTabSz="914400" eaLnBrk="1" fontAlgn="auto" latinLnBrk="0" hangingPunct="1">
            <a:lnSpc>
              <a:spcPct val="100000"/>
            </a:lnSpc>
            <a:spcBef>
              <a:spcPts val="0"/>
            </a:spcBef>
            <a:spcAft>
              <a:spcPts val="0"/>
            </a:spcAft>
            <a:buClrTx/>
            <a:buSzTx/>
            <a:buFontTx/>
            <a:buNone/>
            <a:tabLst/>
            <a:defRPr/>
          </a:pPr>
          <a:r>
            <a:rPr lang="en-CA" sz="1100">
              <a:solidFill>
                <a:schemeClr val="lt1"/>
              </a:solidFill>
              <a:effectLst/>
              <a:latin typeface="+mn-lt"/>
              <a:ea typeface="+mn-ea"/>
              <a:cs typeface="+mn-cs"/>
            </a:rPr>
            <a:t>9 See Ganfeng Lithium Group's</a:t>
          </a:r>
          <a:r>
            <a:rPr lang="en-CA" sz="1100" baseline="0">
              <a:solidFill>
                <a:schemeClr val="lt1"/>
              </a:solidFill>
              <a:effectLst/>
              <a:latin typeface="+mn-lt"/>
              <a:ea typeface="+mn-ea"/>
              <a:cs typeface="+mn-cs"/>
            </a:rPr>
            <a:t> 2025 Sustainability Report, pg. 57</a:t>
          </a:r>
          <a:endParaRPr lang="en-CA">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CA" sz="1100" baseline="0">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CA" sz="9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CA" sz="9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CA" sz="9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CA" sz="9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CA" sz="900">
            <a:effectLst/>
          </a:endParaRPr>
        </a:p>
      </xdr:txBody>
    </xdr:sp>
    <xdr:clientData/>
  </xdr:twoCellAnchor>
  <xdr:twoCellAnchor editAs="absolute">
    <xdr:from>
      <xdr:col>1</xdr:col>
      <xdr:colOff>1396570</xdr:colOff>
      <xdr:row>0</xdr:row>
      <xdr:rowOff>177416</xdr:rowOff>
    </xdr:from>
    <xdr:to>
      <xdr:col>2</xdr:col>
      <xdr:colOff>351408</xdr:colOff>
      <xdr:row>4</xdr:row>
      <xdr:rowOff>16331</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7EF586F1-9794-4385-9F5C-C1A66D24C1BF}"/>
            </a:ext>
          </a:extLst>
        </xdr:cNvPr>
        <xdr:cNvSpPr/>
      </xdr:nvSpPr>
      <xdr:spPr>
        <a:xfrm flipH="1">
          <a:off x="1587070" y="177416"/>
          <a:ext cx="1614218" cy="570435"/>
        </a:xfrm>
        <a:prstGeom prst="rect">
          <a:avLst/>
        </a:prstGeom>
        <a:solidFill>
          <a:srgbClr val="F0F7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678B96"/>
              </a:solidFill>
              <a:latin typeface="Vollkorn" pitchFamily="2" charset="0"/>
              <a:ea typeface="Vollkorn" pitchFamily="2" charset="0"/>
            </a:rPr>
            <a:t>Overview</a:t>
          </a:r>
        </a:p>
      </xdr:txBody>
    </xdr:sp>
    <xdr:clientData/>
  </xdr:twoCellAnchor>
  <xdr:twoCellAnchor editAs="absolute">
    <xdr:from>
      <xdr:col>2</xdr:col>
      <xdr:colOff>346573</xdr:colOff>
      <xdr:row>1</xdr:row>
      <xdr:rowOff>375</xdr:rowOff>
    </xdr:from>
    <xdr:to>
      <xdr:col>2</xdr:col>
      <xdr:colOff>2057932</xdr:colOff>
      <xdr:row>4</xdr:row>
      <xdr:rowOff>16239</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6F7265CA-CC92-4631-A8B6-FCD8CD6A8A94}"/>
            </a:ext>
          </a:extLst>
        </xdr:cNvPr>
        <xdr:cNvSpPr/>
      </xdr:nvSpPr>
      <xdr:spPr>
        <a:xfrm flipH="1">
          <a:off x="3196453" y="183255"/>
          <a:ext cx="1711359" cy="564504"/>
        </a:xfrm>
        <a:prstGeom prst="rect">
          <a:avLst/>
        </a:prstGeom>
        <a:solidFill>
          <a:srgbClr val="F0F7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678B96"/>
              </a:solidFill>
              <a:latin typeface="Vollkorn" pitchFamily="2" charset="0"/>
              <a:ea typeface="Vollkorn" pitchFamily="2" charset="0"/>
            </a:rPr>
            <a:t>Environment</a:t>
          </a:r>
        </a:p>
      </xdr:txBody>
    </xdr:sp>
    <xdr:clientData/>
  </xdr:twoCellAnchor>
  <xdr:twoCellAnchor editAs="absolute">
    <xdr:from>
      <xdr:col>2</xdr:col>
      <xdr:colOff>2052972</xdr:colOff>
      <xdr:row>0</xdr:row>
      <xdr:rowOff>174314</xdr:rowOff>
    </xdr:from>
    <xdr:to>
      <xdr:col>2</xdr:col>
      <xdr:colOff>3739554</xdr:colOff>
      <xdr:row>4</xdr:row>
      <xdr:rowOff>14239</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3EBB7488-DEB4-4EDA-95D9-EFBA743637B8}"/>
            </a:ext>
          </a:extLst>
        </xdr:cNvPr>
        <xdr:cNvSpPr/>
      </xdr:nvSpPr>
      <xdr:spPr>
        <a:xfrm flipH="1">
          <a:off x="4902852" y="174314"/>
          <a:ext cx="1686582" cy="571445"/>
        </a:xfrm>
        <a:prstGeom prst="rect">
          <a:avLst/>
        </a:prstGeom>
        <a:solidFill>
          <a:srgbClr val="F0F7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678B96"/>
              </a:solidFill>
              <a:latin typeface="Vollkorn" pitchFamily="2" charset="0"/>
              <a:ea typeface="Vollkorn" pitchFamily="2" charset="0"/>
            </a:rPr>
            <a:t>Governance</a:t>
          </a:r>
        </a:p>
      </xdr:txBody>
    </xdr:sp>
    <xdr:clientData/>
  </xdr:twoCellAnchor>
  <xdr:twoCellAnchor editAs="absolute">
    <xdr:from>
      <xdr:col>2</xdr:col>
      <xdr:colOff>3727030</xdr:colOff>
      <xdr:row>0</xdr:row>
      <xdr:rowOff>177341</xdr:rowOff>
    </xdr:from>
    <xdr:to>
      <xdr:col>3</xdr:col>
      <xdr:colOff>1189284</xdr:colOff>
      <xdr:row>4</xdr:row>
      <xdr:rowOff>17497</xdr:rowOff>
    </xdr:to>
    <xdr:sp macro="" textlink="">
      <xdr:nvSpPr>
        <xdr:cNvPr id="6" name="Rectangle 5">
          <a:hlinkClick xmlns:r="http://schemas.openxmlformats.org/officeDocument/2006/relationships" r:id="rId4"/>
          <a:extLst>
            <a:ext uri="{FF2B5EF4-FFF2-40B4-BE49-F238E27FC236}">
              <a16:creationId xmlns:a16="http://schemas.microsoft.com/office/drawing/2014/main" id="{DDB9C162-C68D-4E61-B38C-5EE220534CF3}"/>
            </a:ext>
          </a:extLst>
        </xdr:cNvPr>
        <xdr:cNvSpPr/>
      </xdr:nvSpPr>
      <xdr:spPr>
        <a:xfrm flipH="1">
          <a:off x="6580176" y="177341"/>
          <a:ext cx="1732720" cy="571676"/>
        </a:xfrm>
        <a:prstGeom prst="rect">
          <a:avLst/>
        </a:prstGeom>
        <a:solidFill>
          <a:srgbClr val="F0F7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678B96"/>
              </a:solidFill>
              <a:latin typeface="Vollkorn" pitchFamily="2" charset="0"/>
              <a:ea typeface="Vollkorn" pitchFamily="2" charset="0"/>
            </a:rPr>
            <a:t>Social</a:t>
          </a:r>
        </a:p>
      </xdr:txBody>
    </xdr:sp>
    <xdr:clientData/>
  </xdr:twoCellAnchor>
  <xdr:twoCellAnchor editAs="absolute">
    <xdr:from>
      <xdr:col>3</xdr:col>
      <xdr:colOff>1135909</xdr:colOff>
      <xdr:row>0</xdr:row>
      <xdr:rowOff>177417</xdr:rowOff>
    </xdr:from>
    <xdr:to>
      <xdr:col>3</xdr:col>
      <xdr:colOff>3045447</xdr:colOff>
      <xdr:row>4</xdr:row>
      <xdr:rowOff>17573</xdr:rowOff>
    </xdr:to>
    <xdr:sp macro="" textlink="">
      <xdr:nvSpPr>
        <xdr:cNvPr id="7" name="Rectangle 6">
          <a:hlinkClick xmlns:r="http://schemas.openxmlformats.org/officeDocument/2006/relationships" r:id="rId5"/>
          <a:extLst>
            <a:ext uri="{FF2B5EF4-FFF2-40B4-BE49-F238E27FC236}">
              <a16:creationId xmlns:a16="http://schemas.microsoft.com/office/drawing/2014/main" id="{70576B54-A127-4957-AFD4-D748AC443750}"/>
            </a:ext>
          </a:extLst>
        </xdr:cNvPr>
        <xdr:cNvSpPr/>
      </xdr:nvSpPr>
      <xdr:spPr>
        <a:xfrm flipH="1">
          <a:off x="8259521" y="177417"/>
          <a:ext cx="1913892" cy="571676"/>
        </a:xfrm>
        <a:prstGeom prst="rect">
          <a:avLst/>
        </a:prstGeom>
        <a:solidFill>
          <a:srgbClr val="F0F7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678B96"/>
              </a:solidFill>
              <a:latin typeface="Vollkorn" pitchFamily="2" charset="0"/>
              <a:ea typeface="Vollkorn" pitchFamily="2" charset="0"/>
            </a:rPr>
            <a:t>Health &amp; Safety</a:t>
          </a:r>
        </a:p>
      </xdr:txBody>
    </xdr:sp>
    <xdr:clientData/>
  </xdr:twoCellAnchor>
  <xdr:twoCellAnchor editAs="absolute">
    <xdr:from>
      <xdr:col>3</xdr:col>
      <xdr:colOff>3042139</xdr:colOff>
      <xdr:row>0</xdr:row>
      <xdr:rowOff>174043</xdr:rowOff>
    </xdr:from>
    <xdr:to>
      <xdr:col>4</xdr:col>
      <xdr:colOff>525176</xdr:colOff>
      <xdr:row>4</xdr:row>
      <xdr:rowOff>14199</xdr:rowOff>
    </xdr:to>
    <xdr:sp macro="" textlink="">
      <xdr:nvSpPr>
        <xdr:cNvPr id="8" name="Rectangle 7">
          <a:hlinkClick xmlns:r="http://schemas.openxmlformats.org/officeDocument/2006/relationships" r:id="rId6"/>
          <a:extLst>
            <a:ext uri="{FF2B5EF4-FFF2-40B4-BE49-F238E27FC236}">
              <a16:creationId xmlns:a16="http://schemas.microsoft.com/office/drawing/2014/main" id="{7DEECD1C-C09B-4A7C-8781-21CD8305D100}"/>
            </a:ext>
          </a:extLst>
        </xdr:cNvPr>
        <xdr:cNvSpPr/>
      </xdr:nvSpPr>
      <xdr:spPr>
        <a:xfrm flipH="1">
          <a:off x="10170105" y="174043"/>
          <a:ext cx="1760034" cy="571676"/>
        </a:xfrm>
        <a:prstGeom prst="rect">
          <a:avLst/>
        </a:prstGeom>
        <a:solidFill>
          <a:srgbClr val="F0F7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rgbClr val="678B96"/>
              </a:solidFill>
              <a:latin typeface="Vollkorn" pitchFamily="2" charset="0"/>
              <a:ea typeface="Vollkorn" pitchFamily="2" charset="0"/>
            </a:rPr>
            <a:t>GRI &amp; SASB</a:t>
          </a:r>
        </a:p>
      </xdr:txBody>
    </xdr:sp>
    <xdr:clientData/>
  </xdr:twoCellAnchor>
  <xdr:twoCellAnchor editAs="absolute">
    <xdr:from>
      <xdr:col>4</xdr:col>
      <xdr:colOff>513032</xdr:colOff>
      <xdr:row>0</xdr:row>
      <xdr:rowOff>174660</xdr:rowOff>
    </xdr:from>
    <xdr:to>
      <xdr:col>4</xdr:col>
      <xdr:colOff>2224718</xdr:colOff>
      <xdr:row>4</xdr:row>
      <xdr:rowOff>13448</xdr:rowOff>
    </xdr:to>
    <xdr:sp macro="" textlink="">
      <xdr:nvSpPr>
        <xdr:cNvPr id="9" name="Rectangle 8">
          <a:hlinkClick xmlns:r="http://schemas.openxmlformats.org/officeDocument/2006/relationships" r:id="rId7"/>
          <a:extLst>
            <a:ext uri="{FF2B5EF4-FFF2-40B4-BE49-F238E27FC236}">
              <a16:creationId xmlns:a16="http://schemas.microsoft.com/office/drawing/2014/main" id="{9399B828-BD67-42AC-AD05-F610D7183CAA}"/>
            </a:ext>
          </a:extLst>
        </xdr:cNvPr>
        <xdr:cNvSpPr/>
      </xdr:nvSpPr>
      <xdr:spPr>
        <a:xfrm flipH="1">
          <a:off x="11917995" y="174660"/>
          <a:ext cx="1710598" cy="570308"/>
        </a:xfrm>
        <a:prstGeom prst="rect">
          <a:avLst/>
        </a:prstGeom>
        <a:solidFill>
          <a:srgbClr val="678B9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CA" sz="1100" b="1">
              <a:solidFill>
                <a:schemeClr val="bg1"/>
              </a:solidFill>
              <a:effectLst/>
              <a:latin typeface="Vollkorn" pitchFamily="2" charset="0"/>
              <a:ea typeface="Vollkorn" pitchFamily="2" charset="0"/>
              <a:cs typeface="+mn-cs"/>
            </a:rPr>
            <a:t>Operators</a:t>
          </a:r>
          <a:endParaRPr lang="en-CA">
            <a:solidFill>
              <a:schemeClr val="bg1"/>
            </a:solidFill>
            <a:effectLst/>
            <a:latin typeface="Vollkorn" pitchFamily="2" charset="0"/>
            <a:ea typeface="Vollkorn" pitchFamily="2" charset="0"/>
          </a:endParaRPr>
        </a:p>
      </xdr:txBody>
    </xdr:sp>
    <xdr:clientData/>
  </xdr:twoCellAnchor>
  <xdr:twoCellAnchor editAs="oneCell">
    <xdr:from>
      <xdr:col>0</xdr:col>
      <xdr:colOff>0</xdr:colOff>
      <xdr:row>1</xdr:row>
      <xdr:rowOff>21771</xdr:rowOff>
    </xdr:from>
    <xdr:to>
      <xdr:col>1</xdr:col>
      <xdr:colOff>1351374</xdr:colOff>
      <xdr:row>4</xdr:row>
      <xdr:rowOff>64032</xdr:rowOff>
    </xdr:to>
    <xdr:pic>
      <xdr:nvPicPr>
        <xdr:cNvPr id="10" name="Picture 9">
          <a:extLst>
            <a:ext uri="{FF2B5EF4-FFF2-40B4-BE49-F238E27FC236}">
              <a16:creationId xmlns:a16="http://schemas.microsoft.com/office/drawing/2014/main" id="{7C17723F-5828-4C0C-A005-7A00C6608516}"/>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682" r="7162"/>
        <a:stretch/>
      </xdr:blipFill>
      <xdr:spPr bwMode="auto">
        <a:xfrm>
          <a:off x="0" y="204651"/>
          <a:ext cx="1541874" cy="590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Custom 1">
      <a:dk1>
        <a:srgbClr val="000000"/>
      </a:dk1>
      <a:lt1>
        <a:srgbClr val="FFFFFF"/>
      </a:lt1>
      <a:dk2>
        <a:srgbClr val="366092"/>
      </a:dk2>
      <a:lt2>
        <a:srgbClr val="8AD8D3"/>
      </a:lt2>
      <a:accent1>
        <a:srgbClr val="0C154A"/>
      </a:accent1>
      <a:accent2>
        <a:srgbClr val="038C7E"/>
      </a:accent2>
      <a:accent3>
        <a:srgbClr val="FFC1C1"/>
      </a:accent3>
      <a:accent4>
        <a:srgbClr val="111E6C"/>
      </a:accent4>
      <a:accent5>
        <a:srgbClr val="948A54"/>
      </a:accent5>
      <a:accent6>
        <a:srgbClr val="8AA35C"/>
      </a:accent6>
      <a:hlink>
        <a:srgbClr val="FFFFFF"/>
      </a:hlink>
      <a:folHlink>
        <a:srgbClr val="10346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ltiusminerals.com/_resources/financials/MDA-2023-Q4.pdf" TargetMode="External"/><Relationship Id="rId18" Type="http://schemas.openxmlformats.org/officeDocument/2006/relationships/hyperlink" Target="https://altiusminerals.com/_resources/esg/2026-05-12%20Audit%20Committee%20Charter_final.pdf" TargetMode="External"/><Relationship Id="rId26" Type="http://schemas.openxmlformats.org/officeDocument/2006/relationships/hyperlink" Target="https://altiusminerals.com/_resources/esg/2025-11-11%20ANTI-CORRUPTION%20POLICY.pdf" TargetMode="External"/><Relationship Id="rId39" Type="http://schemas.openxmlformats.org/officeDocument/2006/relationships/hyperlink" Target="https://altiusminerals.com/_resources/esg/MAJORITY%20VOTING%20POLICY.pdf" TargetMode="External"/><Relationship Id="rId21" Type="http://schemas.openxmlformats.org/officeDocument/2006/relationships/hyperlink" Target="https://altiusminerals.com/_resources/esg/2026-05-12%20Governance%20and%20Sustainability%20Charter_final.pdf" TargetMode="External"/><Relationship Id="rId34" Type="http://schemas.openxmlformats.org/officeDocument/2006/relationships/hyperlink" Target="https://altiusminerals.com/_resources/esg/2025-03-11%20ANTI-DISCIMINATION%20INCLUSION%20AND%20DIVERSITY%20POLICY_final.pdf" TargetMode="External"/><Relationship Id="rId42" Type="http://schemas.openxmlformats.org/officeDocument/2006/relationships/hyperlink" Target="https://altiusminerals.com/_resources/esg/articles-of-incorporation-amc-1668212988.pdf" TargetMode="External"/><Relationship Id="rId7" Type="http://schemas.openxmlformats.org/officeDocument/2006/relationships/hyperlink" Target="https://altiusminerals.com/_resources/financials/AMC%20MDA%20Q4%202025.pdf" TargetMode="External"/><Relationship Id="rId2" Type="http://schemas.openxmlformats.org/officeDocument/2006/relationships/hyperlink" Target="https://altiusminerals.com/_resources/reports/altius-sustainability-report-2024.pdf" TargetMode="External"/><Relationship Id="rId16" Type="http://schemas.openxmlformats.org/officeDocument/2006/relationships/hyperlink" Target="https://altiusminerals.com/_resources/financials/ye-2022-mda-mar-7-filing4-1678236891.pdf" TargetMode="External"/><Relationship Id="rId20" Type="http://schemas.openxmlformats.org/officeDocument/2006/relationships/hyperlink" Target="https://altiusminerals.com/_resources/esg/2026-05-12%20Compensation%20Committee%20Charter_final.pdf" TargetMode="External"/><Relationship Id="rId29" Type="http://schemas.openxmlformats.org/officeDocument/2006/relationships/hyperlink" Target="https://altiusminerals.com/_resources/esg/esg-investment-policy-may2022-1656500742.pdf" TargetMode="External"/><Relationship Id="rId41" Type="http://schemas.openxmlformats.org/officeDocument/2006/relationships/hyperlink" Target="https://altiusminerals.com/_resources/esg/by-laws-including-advance-notice-by-law-2023.pdf" TargetMode="External"/><Relationship Id="rId1" Type="http://schemas.openxmlformats.org/officeDocument/2006/relationships/hyperlink" Target="https://altiusminerals.com/_resources/esg/Altius%20Sustainability%20Report%202025_final.pdf" TargetMode="External"/><Relationship Id="rId6" Type="http://schemas.openxmlformats.org/officeDocument/2006/relationships/hyperlink" Target="https://altiusminerals.com/_resources/agm/2026%20Management%20Info%20Circular_final-2.pdf" TargetMode="External"/><Relationship Id="rId11" Type="http://schemas.openxmlformats.org/officeDocument/2006/relationships/hyperlink" Target="https://altiusminerals.com/_resources/financials/AMC%20AIF%202025.pdf" TargetMode="External"/><Relationship Id="rId24" Type="http://schemas.openxmlformats.org/officeDocument/2006/relationships/hyperlink" Target="https://altiusminerals.com/_resources/esg/2025-11-11%20CODE%20OF%20CONDUCT%20FOR%20DIRECTORS%20OFFICERS%20AND%20EMPLOYEES.pdf" TargetMode="External"/><Relationship Id="rId32" Type="http://schemas.openxmlformats.org/officeDocument/2006/relationships/hyperlink" Target="https://altiusminerals.com/_resources/esg/2025-03-11%20HUMAN%20RIGHTS%20POLICY_final.pdf" TargetMode="External"/><Relationship Id="rId37" Type="http://schemas.openxmlformats.org/officeDocument/2006/relationships/hyperlink" Target="https://altiusminerals.com/_resources/esg/2025-03-11%20SUPPLIER%20CODE%20OF%20CONDUCT_final.pdf" TargetMode="External"/><Relationship Id="rId40" Type="http://schemas.openxmlformats.org/officeDocument/2006/relationships/hyperlink" Target="https://altiusminerals.com/_resources/esg/2025-11-11%20OVERBOARDING%20POLICY.pdf" TargetMode="External"/><Relationship Id="rId5" Type="http://schemas.openxmlformats.org/officeDocument/2006/relationships/hyperlink" Target="https://altiusminerals.com/_resources/financials/AMC%20AIF%20YE%202025.pdf" TargetMode="External"/><Relationship Id="rId15" Type="http://schemas.openxmlformats.org/officeDocument/2006/relationships/hyperlink" Target="https://altiusminerals.com/_resources/financials/2023-aif-draft-march-7-filing-doc-1678236933.pdf" TargetMode="External"/><Relationship Id="rId23" Type="http://schemas.openxmlformats.org/officeDocument/2006/relationships/hyperlink" Target="https://altiusminerals.com/_resources/esg/TERMS%20OF%20REFERENCE%20CEO_final.pdf" TargetMode="External"/><Relationship Id="rId28" Type="http://schemas.openxmlformats.org/officeDocument/2006/relationships/hyperlink" Target="https://altiusminerals.com/_resources/esg/2022-08-18-wellness-policy-1660921799.pdf" TargetMode="External"/><Relationship Id="rId36" Type="http://schemas.openxmlformats.org/officeDocument/2006/relationships/hyperlink" Target="https://altiusminerals.com/_resources/esg/BOARD%20ANTI-DISCRIMINATION%2C%20INCLUSION%20AND%20DIVERSITY%20POLICY_final.pdf" TargetMode="External"/><Relationship Id="rId10" Type="http://schemas.openxmlformats.org/officeDocument/2006/relationships/hyperlink" Target="https://altiusminerals.com/_resources/financials/AMC%20FS%202024%20Q4.pdf" TargetMode="External"/><Relationship Id="rId19" Type="http://schemas.openxmlformats.org/officeDocument/2006/relationships/hyperlink" Target="https://altiusminerals.com/_resources/esg/2026-05-12%20Board%20of%20Directors%20Charter_final.pdf" TargetMode="External"/><Relationship Id="rId31" Type="http://schemas.openxmlformats.org/officeDocument/2006/relationships/hyperlink" Target="https://altiusminerals.com/_resources/esg/health-and-safety-policy-may2022-1656500317.pdf" TargetMode="External"/><Relationship Id="rId44" Type="http://schemas.openxmlformats.org/officeDocument/2006/relationships/drawing" Target="../drawings/drawing1.xml"/><Relationship Id="rId4" Type="http://schemas.openxmlformats.org/officeDocument/2006/relationships/hyperlink" Target="https://altiusminerals.com/_resources/esg/altius-sustainability-report-2022--final-1-1671214988.pdf" TargetMode="External"/><Relationship Id="rId9" Type="http://schemas.openxmlformats.org/officeDocument/2006/relationships/hyperlink" Target="https://altiusminerals.com/_resources/financials/AMC%20MDA%20Q4.pdf" TargetMode="External"/><Relationship Id="rId14" Type="http://schemas.openxmlformats.org/officeDocument/2006/relationships/hyperlink" Target="https://altiusminerals.com/_resources/financials/FS-2023-Q4.pdf" TargetMode="External"/><Relationship Id="rId22" Type="http://schemas.openxmlformats.org/officeDocument/2006/relationships/hyperlink" Target="https://altiusminerals.com/_resources/esg/TERMS%20OF%20REFERENCE%20President_final.pdf" TargetMode="External"/><Relationship Id="rId27" Type="http://schemas.openxmlformats.org/officeDocument/2006/relationships/hyperlink" Target="https://altiusminerals.com/_resources/esg/2025-11-11%20CORPORATE%20DISCLOSURE%20CONFIDENTIALITY%20AND%20INSIDER%20TRADING%20POLICY.pdf" TargetMode="External"/><Relationship Id="rId30" Type="http://schemas.openxmlformats.org/officeDocument/2006/relationships/hyperlink" Target="https://altiusminerals.com/_resources/esg/executive-compensation-clawback-policy-may2022-1656500385.pdf" TargetMode="External"/><Relationship Id="rId35" Type="http://schemas.openxmlformats.org/officeDocument/2006/relationships/hyperlink" Target="https://altiusminerals.com/_resources/esg/2025-11-11%20OVERBOARDING%20POLICY.pdf" TargetMode="External"/><Relationship Id="rId43" Type="http://schemas.openxmlformats.org/officeDocument/2006/relationships/printerSettings" Target="../printerSettings/printerSettings1.bin"/><Relationship Id="rId8" Type="http://schemas.openxmlformats.org/officeDocument/2006/relationships/hyperlink" Target="https://altiusminerals.com/_resources/financials/AMC%20FS%20Q4%202025.pdf" TargetMode="External"/><Relationship Id="rId3" Type="http://schemas.openxmlformats.org/officeDocument/2006/relationships/hyperlink" Target="https://altiusminerals.com/_resources/reports/altius-sustainability-report-2023.pdf" TargetMode="External"/><Relationship Id="rId12" Type="http://schemas.openxmlformats.org/officeDocument/2006/relationships/hyperlink" Target="https://altiusminerals.com/_resources/financials/AMC-2024-AIF.pdf" TargetMode="External"/><Relationship Id="rId17" Type="http://schemas.openxmlformats.org/officeDocument/2006/relationships/hyperlink" Target="https://altiusminerals.com/_resources/financials/ye-2022-fs-march-7-final-1678236862.pdf" TargetMode="External"/><Relationship Id="rId25" Type="http://schemas.openxmlformats.org/officeDocument/2006/relationships/hyperlink" Target="https://altiusminerals.com/_resources/esg/Community-Investment-Policy-November-2023.pdf?v=0.141?v=0.072?v=0.661" TargetMode="External"/><Relationship Id="rId33" Type="http://schemas.openxmlformats.org/officeDocument/2006/relationships/hyperlink" Target="https://altiusminerals.com/_resources/esg/2025-11-11%20IT%2C%20CYBERSECURITY%20AND%20AI%20USAGE%20POLICY.pdf" TargetMode="External"/><Relationship Id="rId38" Type="http://schemas.openxmlformats.org/officeDocument/2006/relationships/hyperlink" Target="https://altiusminerals.com/_resources/esg/WHISTLEBLOWER%20POLICY.pdf"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altiusminerals.com/company-information/corporate-information/" TargetMode="External"/><Relationship Id="rId1" Type="http://schemas.openxmlformats.org/officeDocument/2006/relationships/hyperlink" Target="https://altiusminerals.com/_resources/press-releases/nr-20250514.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altiusminerals.com/company-information/corporate-information/" TargetMode="External"/><Relationship Id="rId1" Type="http://schemas.openxmlformats.org/officeDocument/2006/relationships/hyperlink" Target="https://altiusminerals.com/company-information/corporate-information/"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4887-5DF6-47DA-8441-2BD83413BDE7}">
  <sheetPr>
    <tabColor rgb="FF8DA1D3"/>
    <pageSetUpPr fitToPage="1"/>
  </sheetPr>
  <dimension ref="A1:N71"/>
  <sheetViews>
    <sheetView showGridLines="0" showRowColHeaders="0" tabSelected="1" zoomScale="70" zoomScaleNormal="70" workbookViewId="0">
      <selection activeCell="B9" sqref="B9"/>
    </sheetView>
  </sheetViews>
  <sheetFormatPr defaultColWidth="0" defaultRowHeight="15" zeroHeight="1"/>
  <cols>
    <col min="1" max="1" width="22.7109375" customWidth="1"/>
    <col min="2" max="2" width="65.7109375" customWidth="1"/>
    <col min="3" max="9" width="9.5703125" customWidth="1"/>
    <col min="10" max="10" width="10" customWidth="1"/>
    <col min="11" max="11" width="20.7109375" customWidth="1"/>
    <col min="12" max="12" width="3" customWidth="1"/>
    <col min="13" max="13" width="3" hidden="1" customWidth="1"/>
    <col min="14" max="14" width="2.7109375" hidden="1" customWidth="1"/>
    <col min="15" max="16384" width="3" hidden="1"/>
  </cols>
  <sheetData>
    <row r="1" spans="2:13"/>
    <row r="2" spans="2:13"/>
    <row r="3" spans="2:13">
      <c r="J3" s="1"/>
    </row>
    <row r="4" spans="2:13">
      <c r="B4" t="s">
        <v>0</v>
      </c>
      <c r="J4" s="1"/>
    </row>
    <row r="5" spans="2:13">
      <c r="J5" s="1"/>
    </row>
    <row r="6" spans="2:13"/>
    <row r="7" spans="2:13" ht="32.25">
      <c r="B7" s="165" t="s">
        <v>430</v>
      </c>
      <c r="C7" s="165"/>
      <c r="D7" s="165"/>
      <c r="E7" s="165"/>
      <c r="F7" s="165"/>
      <c r="G7" s="165"/>
      <c r="H7" s="165"/>
      <c r="I7" s="165"/>
    </row>
    <row r="8" spans="2:13" ht="18">
      <c r="B8" s="166" t="s">
        <v>431</v>
      </c>
      <c r="C8" s="166"/>
      <c r="D8" s="166"/>
      <c r="E8" s="166"/>
      <c r="F8" s="166"/>
      <c r="G8" s="166"/>
      <c r="H8" s="166"/>
      <c r="I8" s="166"/>
    </row>
    <row r="9" spans="2:13"/>
    <row r="10" spans="2:13" ht="32.65" customHeight="1">
      <c r="B10" s="230" t="s">
        <v>656</v>
      </c>
      <c r="C10" s="230"/>
      <c r="D10" s="230"/>
      <c r="E10" s="230"/>
      <c r="F10" s="230"/>
      <c r="G10" s="230"/>
      <c r="H10" s="230"/>
      <c r="I10" s="230"/>
      <c r="J10" s="230"/>
      <c r="K10" s="230"/>
    </row>
    <row r="11" spans="2:13"/>
    <row r="12" spans="2:13"/>
    <row r="13" spans="2:13" ht="18">
      <c r="B13" s="182" t="s">
        <v>432</v>
      </c>
      <c r="C13" s="170"/>
      <c r="D13" s="170"/>
      <c r="E13" s="170"/>
      <c r="F13" s="170"/>
      <c r="G13" s="170"/>
      <c r="H13" s="170"/>
      <c r="I13" s="170"/>
      <c r="J13" s="171"/>
      <c r="K13" s="172"/>
    </row>
    <row r="14" spans="2:13" ht="15.75">
      <c r="B14" s="168"/>
      <c r="C14" s="168"/>
      <c r="D14" s="168"/>
      <c r="E14" s="168"/>
      <c r="F14" s="168"/>
      <c r="G14" s="168"/>
      <c r="H14" s="168"/>
      <c r="I14" s="168"/>
      <c r="J14" s="169"/>
      <c r="K14" s="173"/>
    </row>
    <row r="15" spans="2:13" ht="31.9" customHeight="1">
      <c r="B15" s="232" t="s">
        <v>484</v>
      </c>
      <c r="C15" s="232"/>
      <c r="D15" s="232"/>
      <c r="E15" s="232"/>
      <c r="F15" s="232"/>
      <c r="G15" s="232"/>
      <c r="H15" s="232"/>
      <c r="I15" s="232"/>
      <c r="J15" s="232"/>
      <c r="K15" s="232"/>
    </row>
    <row r="16" spans="2:13" ht="15.75">
      <c r="B16" s="168"/>
      <c r="C16" s="168"/>
      <c r="D16" s="168"/>
      <c r="E16" s="168"/>
      <c r="F16" s="168"/>
      <c r="G16" s="168"/>
      <c r="H16" s="168"/>
      <c r="I16" s="168"/>
      <c r="J16" s="169"/>
      <c r="K16" s="174"/>
      <c r="L16" s="5"/>
      <c r="M16" s="6"/>
    </row>
    <row r="17" spans="2:11"/>
    <row r="18" spans="2:11"/>
    <row r="19" spans="2:11" ht="18">
      <c r="B19" s="182" t="s">
        <v>442</v>
      </c>
      <c r="C19" s="170"/>
      <c r="D19" s="170"/>
      <c r="E19" s="170"/>
      <c r="F19" s="170"/>
      <c r="G19" s="170"/>
      <c r="H19" s="170"/>
      <c r="I19" s="170"/>
      <c r="J19" s="171"/>
      <c r="K19" s="172"/>
    </row>
    <row r="20" spans="2:11" ht="15.75">
      <c r="B20" s="168"/>
      <c r="C20" s="168"/>
      <c r="D20" s="168"/>
      <c r="E20" s="168"/>
      <c r="F20" s="168"/>
      <c r="G20" s="168"/>
      <c r="H20" s="168"/>
      <c r="I20" s="168"/>
      <c r="J20" s="169"/>
      <c r="K20" s="173"/>
    </row>
    <row r="21" spans="2:11">
      <c r="B21" s="231" t="s">
        <v>433</v>
      </c>
      <c r="C21" s="231"/>
      <c r="D21" s="231"/>
      <c r="E21" s="231"/>
      <c r="F21" s="231"/>
      <c r="G21" s="231"/>
      <c r="H21" s="231"/>
      <c r="I21" s="231"/>
      <c r="J21" s="231"/>
      <c r="K21" s="231"/>
    </row>
    <row r="22" spans="2:11">
      <c r="B22" s="175"/>
      <c r="C22" s="175"/>
      <c r="D22" s="175"/>
      <c r="E22" s="175"/>
      <c r="F22" s="175"/>
      <c r="G22" s="175"/>
      <c r="H22" s="175"/>
      <c r="I22" s="175"/>
      <c r="J22" s="175"/>
      <c r="K22" s="175"/>
    </row>
    <row r="23" spans="2:11">
      <c r="B23" s="231" t="s">
        <v>434</v>
      </c>
      <c r="C23" s="231"/>
      <c r="D23" s="231"/>
      <c r="E23" s="231"/>
      <c r="F23" s="231"/>
      <c r="G23" s="231"/>
      <c r="H23" s="231"/>
      <c r="I23" s="231"/>
      <c r="J23" s="231"/>
      <c r="K23" s="231"/>
    </row>
    <row r="24" spans="2:11">
      <c r="B24" s="175"/>
      <c r="C24" s="175"/>
      <c r="D24" s="175"/>
      <c r="E24" s="175"/>
      <c r="F24" s="175"/>
      <c r="G24" s="175"/>
      <c r="H24" s="175"/>
      <c r="I24" s="175"/>
      <c r="J24" s="175"/>
      <c r="K24" s="175"/>
    </row>
    <row r="25" spans="2:11"/>
    <row r="26" spans="2:11"/>
    <row r="27" spans="2:11"/>
    <row r="28" spans="2:11" ht="18">
      <c r="B28" s="182" t="s">
        <v>435</v>
      </c>
      <c r="C28" s="170"/>
      <c r="D28" s="170"/>
      <c r="E28" s="170"/>
      <c r="F28" s="170"/>
      <c r="G28" s="170"/>
      <c r="H28" s="170"/>
      <c r="I28" s="170"/>
      <c r="J28" s="171"/>
      <c r="K28" s="172"/>
    </row>
    <row r="29" spans="2:11" ht="147" customHeight="1">
      <c r="B29" s="231" t="s">
        <v>437</v>
      </c>
      <c r="C29" s="231"/>
      <c r="D29" s="231"/>
      <c r="E29" s="231"/>
      <c r="F29" s="231"/>
      <c r="G29" s="231"/>
      <c r="H29" s="231"/>
      <c r="I29" s="231"/>
      <c r="J29" s="231"/>
      <c r="K29" s="231"/>
    </row>
    <row r="30" spans="2:11"/>
    <row r="31" spans="2:11" ht="18.75">
      <c r="B31" s="183" t="s">
        <v>445</v>
      </c>
      <c r="C31" s="170"/>
      <c r="D31" s="170"/>
      <c r="E31" s="170"/>
      <c r="F31" s="170"/>
      <c r="G31" s="170"/>
      <c r="H31" s="170"/>
      <c r="I31" s="170"/>
      <c r="J31" s="171"/>
      <c r="K31" s="172"/>
    </row>
    <row r="32" spans="2:11" ht="16.5">
      <c r="B32" s="176"/>
      <c r="C32" s="176"/>
      <c r="D32" s="176"/>
      <c r="E32" s="176"/>
      <c r="F32" s="176"/>
      <c r="G32" s="176"/>
      <c r="H32" s="176"/>
      <c r="I32" s="176"/>
      <c r="J32" s="176"/>
      <c r="K32" s="176"/>
    </row>
    <row r="33" spans="2:12" ht="18">
      <c r="B33" s="184" t="s">
        <v>446</v>
      </c>
      <c r="C33" s="229">
        <v>2025</v>
      </c>
      <c r="D33" s="229"/>
      <c r="E33" s="229">
        <v>2024</v>
      </c>
      <c r="F33" s="229"/>
      <c r="G33" s="229">
        <v>2023</v>
      </c>
      <c r="H33" s="229"/>
      <c r="I33" s="229">
        <v>2022</v>
      </c>
      <c r="J33" s="229"/>
      <c r="K33" s="176"/>
    </row>
    <row r="34" spans="2:12" ht="16.5">
      <c r="B34" s="185" t="s">
        <v>447</v>
      </c>
      <c r="C34" s="228" t="s">
        <v>483</v>
      </c>
      <c r="D34" s="228"/>
      <c r="E34" s="228" t="s">
        <v>483</v>
      </c>
      <c r="F34" s="228"/>
      <c r="G34" s="228" t="s">
        <v>483</v>
      </c>
      <c r="H34" s="228"/>
      <c r="I34" s="228" t="s">
        <v>483</v>
      </c>
      <c r="J34" s="228"/>
      <c r="K34" s="176"/>
    </row>
    <row r="35" spans="2:12" ht="16.5">
      <c r="B35" s="185" t="s">
        <v>448</v>
      </c>
      <c r="C35" s="228" t="s">
        <v>483</v>
      </c>
      <c r="D35" s="228"/>
      <c r="E35" s="228" t="s">
        <v>483</v>
      </c>
      <c r="F35" s="228"/>
      <c r="G35" s="228" t="s">
        <v>483</v>
      </c>
      <c r="H35" s="228"/>
      <c r="I35" s="228" t="s">
        <v>483</v>
      </c>
      <c r="J35" s="228"/>
      <c r="K35" s="176"/>
    </row>
    <row r="36" spans="2:12" ht="16.5">
      <c r="B36" s="185" t="s">
        <v>449</v>
      </c>
      <c r="C36" s="180" t="s">
        <v>480</v>
      </c>
      <c r="D36" s="180" t="s">
        <v>481</v>
      </c>
      <c r="E36" s="180" t="s">
        <v>480</v>
      </c>
      <c r="F36" s="180" t="s">
        <v>481</v>
      </c>
      <c r="G36" s="180" t="s">
        <v>480</v>
      </c>
      <c r="H36" s="180" t="s">
        <v>481</v>
      </c>
      <c r="I36" s="180" t="s">
        <v>480</v>
      </c>
      <c r="J36" s="180" t="s">
        <v>481</v>
      </c>
      <c r="K36" s="176"/>
    </row>
    <row r="37" spans="2:12" ht="16.5">
      <c r="B37" s="185" t="s">
        <v>450</v>
      </c>
      <c r="C37" s="228" t="s">
        <v>483</v>
      </c>
      <c r="D37" s="228"/>
      <c r="E37" s="181"/>
      <c r="F37" s="181"/>
      <c r="G37" s="181"/>
      <c r="H37" s="181"/>
      <c r="I37" s="181"/>
      <c r="J37" s="181"/>
      <c r="K37" s="176"/>
    </row>
    <row r="38" spans="2:12" ht="16.5">
      <c r="B38" s="185"/>
      <c r="C38" s="181"/>
      <c r="D38" s="181"/>
      <c r="E38" s="181"/>
      <c r="F38" s="181"/>
      <c r="G38" s="181"/>
      <c r="H38" s="181"/>
      <c r="I38" s="181"/>
      <c r="J38" s="181"/>
      <c r="K38" s="176"/>
    </row>
    <row r="39" spans="2:12" ht="18">
      <c r="B39" s="184" t="s">
        <v>451</v>
      </c>
      <c r="C39" s="181"/>
      <c r="D39" s="181"/>
      <c r="E39" s="181"/>
      <c r="F39" s="181"/>
      <c r="G39" s="181"/>
      <c r="H39" s="181"/>
      <c r="I39" s="181"/>
      <c r="J39" s="181"/>
      <c r="K39" s="177" t="s">
        <v>482</v>
      </c>
    </row>
    <row r="40" spans="2:12" ht="16.5">
      <c r="B40" s="185" t="s">
        <v>452</v>
      </c>
      <c r="C40" s="176"/>
      <c r="D40" s="176"/>
      <c r="E40" s="176"/>
      <c r="F40" s="176"/>
      <c r="G40" s="176"/>
      <c r="H40" s="176"/>
      <c r="I40" s="176"/>
      <c r="J40" s="176"/>
      <c r="K40" s="188" t="s">
        <v>483</v>
      </c>
      <c r="L40" s="189"/>
    </row>
    <row r="41" spans="2:12" ht="16.5">
      <c r="B41" s="185" t="s">
        <v>453</v>
      </c>
      <c r="C41" s="176"/>
      <c r="D41" s="176"/>
      <c r="E41" s="176"/>
      <c r="F41" s="176"/>
      <c r="G41" s="176"/>
      <c r="H41" s="176"/>
      <c r="I41" s="176"/>
      <c r="J41" s="176"/>
      <c r="K41" s="188" t="s">
        <v>483</v>
      </c>
      <c r="L41" s="189"/>
    </row>
    <row r="42" spans="2:12" ht="16.5">
      <c r="B42" s="185" t="s">
        <v>454</v>
      </c>
      <c r="C42" s="176"/>
      <c r="D42" s="176"/>
      <c r="E42" s="176"/>
      <c r="F42" s="176"/>
      <c r="G42" s="176"/>
      <c r="H42" s="176"/>
      <c r="I42" s="176"/>
      <c r="J42" s="176"/>
      <c r="K42" s="188" t="s">
        <v>483</v>
      </c>
      <c r="L42" s="189"/>
    </row>
    <row r="43" spans="2:12" ht="16.5">
      <c r="B43" s="185" t="s">
        <v>455</v>
      </c>
      <c r="C43" s="176"/>
      <c r="D43" s="176"/>
      <c r="E43" s="176"/>
      <c r="F43" s="176"/>
      <c r="G43" s="176"/>
      <c r="H43" s="176"/>
      <c r="I43" s="176"/>
      <c r="J43" s="176"/>
      <c r="K43" s="188" t="s">
        <v>483</v>
      </c>
      <c r="L43" s="189"/>
    </row>
    <row r="44" spans="2:12" ht="16.5">
      <c r="B44" s="185"/>
      <c r="C44" s="176"/>
      <c r="D44" s="176"/>
      <c r="E44" s="176"/>
      <c r="F44" s="176"/>
      <c r="G44" s="176"/>
      <c r="H44" s="176"/>
      <c r="I44" s="176"/>
      <c r="J44" s="176"/>
      <c r="K44" s="190"/>
      <c r="L44" s="189"/>
    </row>
    <row r="45" spans="2:12" ht="18">
      <c r="B45" s="184" t="s">
        <v>456</v>
      </c>
      <c r="C45" s="176"/>
      <c r="D45" s="176"/>
      <c r="E45" s="176"/>
      <c r="F45" s="176"/>
      <c r="G45" s="176"/>
      <c r="H45" s="176"/>
      <c r="I45" s="176"/>
      <c r="J45" s="176"/>
      <c r="K45" s="190"/>
      <c r="L45" s="189"/>
    </row>
    <row r="46" spans="2:12" ht="16.5">
      <c r="B46" s="185" t="s">
        <v>457</v>
      </c>
      <c r="C46" s="176"/>
      <c r="D46" s="176"/>
      <c r="E46" s="176"/>
      <c r="F46" s="176"/>
      <c r="G46" s="176"/>
      <c r="H46" s="176"/>
      <c r="I46" s="176"/>
      <c r="J46" s="176"/>
      <c r="K46" s="188" t="s">
        <v>483</v>
      </c>
      <c r="L46" s="189"/>
    </row>
    <row r="47" spans="2:12" ht="16.5">
      <c r="B47" s="185" t="s">
        <v>458</v>
      </c>
      <c r="C47" s="176"/>
      <c r="D47" s="176"/>
      <c r="E47" s="176"/>
      <c r="F47" s="176"/>
      <c r="G47" s="176"/>
      <c r="H47" s="176"/>
      <c r="I47" s="176"/>
      <c r="J47" s="176"/>
      <c r="K47" s="188" t="s">
        <v>483</v>
      </c>
      <c r="L47" s="189"/>
    </row>
    <row r="48" spans="2:12" ht="16.5">
      <c r="B48" s="185"/>
      <c r="C48" s="176"/>
      <c r="D48" s="176"/>
      <c r="E48" s="176"/>
      <c r="F48" s="176"/>
      <c r="G48" s="176"/>
      <c r="H48" s="176"/>
      <c r="I48" s="176"/>
      <c r="J48" s="176"/>
      <c r="K48" s="190"/>
      <c r="L48" s="189"/>
    </row>
    <row r="49" spans="2:12" ht="18">
      <c r="B49" s="184" t="s">
        <v>459</v>
      </c>
      <c r="C49" s="176"/>
      <c r="D49" s="176"/>
      <c r="E49" s="176"/>
      <c r="F49" s="176"/>
      <c r="G49" s="176"/>
      <c r="H49" s="176"/>
      <c r="I49" s="176"/>
      <c r="J49" s="176"/>
      <c r="K49" s="190"/>
      <c r="L49" s="189"/>
    </row>
    <row r="50" spans="2:12" ht="16.5">
      <c r="B50" s="185" t="s">
        <v>460</v>
      </c>
      <c r="C50" s="176"/>
      <c r="D50" s="176"/>
      <c r="E50" s="176"/>
      <c r="F50" s="176"/>
      <c r="G50" s="176"/>
      <c r="H50" s="176"/>
      <c r="I50" s="176"/>
      <c r="J50" s="176"/>
      <c r="K50" s="188" t="s">
        <v>483</v>
      </c>
      <c r="L50" s="189"/>
    </row>
    <row r="51" spans="2:12" ht="16.5">
      <c r="B51" s="185" t="s">
        <v>461</v>
      </c>
      <c r="C51" s="176"/>
      <c r="D51" s="176"/>
      <c r="E51" s="176"/>
      <c r="F51" s="176"/>
      <c r="G51" s="176"/>
      <c r="H51" s="176"/>
      <c r="I51" s="176"/>
      <c r="J51" s="176"/>
      <c r="K51" s="188" t="s">
        <v>483</v>
      </c>
      <c r="L51" s="189"/>
    </row>
    <row r="52" spans="2:12" ht="16.5">
      <c r="B52" s="185" t="s">
        <v>462</v>
      </c>
      <c r="C52" s="176"/>
      <c r="D52" s="176"/>
      <c r="E52" s="176"/>
      <c r="F52" s="176"/>
      <c r="G52" s="176"/>
      <c r="H52" s="176"/>
      <c r="I52" s="176"/>
      <c r="J52" s="176"/>
      <c r="K52" s="188" t="s">
        <v>483</v>
      </c>
      <c r="L52" s="189"/>
    </row>
    <row r="53" spans="2:12" ht="16.5">
      <c r="B53" s="185" t="s">
        <v>463</v>
      </c>
      <c r="C53" s="176"/>
      <c r="D53" s="176"/>
      <c r="E53" s="176"/>
      <c r="F53" s="176"/>
      <c r="G53" s="176"/>
      <c r="H53" s="176"/>
      <c r="I53" s="176"/>
      <c r="J53" s="176"/>
      <c r="K53" s="188" t="s">
        <v>483</v>
      </c>
      <c r="L53" s="189"/>
    </row>
    <row r="54" spans="2:12" ht="16.5">
      <c r="B54" s="185" t="s">
        <v>464</v>
      </c>
      <c r="C54" s="176"/>
      <c r="D54" s="176"/>
      <c r="E54" s="176"/>
      <c r="F54" s="176"/>
      <c r="G54" s="176"/>
      <c r="H54" s="176"/>
      <c r="I54" s="176"/>
      <c r="J54" s="176"/>
      <c r="K54" s="188" t="s">
        <v>483</v>
      </c>
      <c r="L54" s="189"/>
    </row>
    <row r="55" spans="2:12" ht="16.5">
      <c r="B55" s="185" t="s">
        <v>465</v>
      </c>
      <c r="C55" s="176"/>
      <c r="D55" s="176"/>
      <c r="E55" s="176"/>
      <c r="F55" s="176"/>
      <c r="G55" s="176"/>
      <c r="H55" s="176"/>
      <c r="I55" s="176"/>
      <c r="J55" s="176"/>
      <c r="K55" s="188" t="s">
        <v>483</v>
      </c>
      <c r="L55" s="189"/>
    </row>
    <row r="56" spans="2:12" ht="16.5">
      <c r="B56" s="185" t="s">
        <v>466</v>
      </c>
      <c r="C56" s="176"/>
      <c r="D56" s="176"/>
      <c r="E56" s="176"/>
      <c r="F56" s="176"/>
      <c r="G56" s="176"/>
      <c r="H56" s="176"/>
      <c r="I56" s="176"/>
      <c r="J56" s="176"/>
      <c r="K56" s="188" t="s">
        <v>483</v>
      </c>
      <c r="L56" s="189"/>
    </row>
    <row r="57" spans="2:12" ht="16.5">
      <c r="B57" s="185" t="s">
        <v>467</v>
      </c>
      <c r="C57" s="176"/>
      <c r="D57" s="176"/>
      <c r="E57" s="176"/>
      <c r="F57" s="176"/>
      <c r="G57" s="176"/>
      <c r="H57" s="176"/>
      <c r="I57" s="176"/>
      <c r="J57" s="176"/>
      <c r="K57" s="188" t="s">
        <v>483</v>
      </c>
      <c r="L57" s="189"/>
    </row>
    <row r="58" spans="2:12" ht="16.5">
      <c r="B58" s="185" t="s">
        <v>468</v>
      </c>
      <c r="C58" s="176"/>
      <c r="D58" s="176"/>
      <c r="E58" s="176"/>
      <c r="F58" s="176"/>
      <c r="G58" s="176"/>
      <c r="H58" s="176"/>
      <c r="I58" s="176"/>
      <c r="J58" s="176"/>
      <c r="K58" s="188" t="s">
        <v>483</v>
      </c>
      <c r="L58" s="189"/>
    </row>
    <row r="59" spans="2:12" ht="16.5">
      <c r="B59" s="185" t="s">
        <v>469</v>
      </c>
      <c r="C59" s="176"/>
      <c r="D59" s="176"/>
      <c r="E59" s="176"/>
      <c r="F59" s="176"/>
      <c r="G59" s="176"/>
      <c r="H59" s="176"/>
      <c r="I59" s="176"/>
      <c r="J59" s="176"/>
      <c r="K59" s="188" t="s">
        <v>483</v>
      </c>
      <c r="L59" s="189"/>
    </row>
    <row r="60" spans="2:12" ht="16.5">
      <c r="B60" s="185" t="s">
        <v>470</v>
      </c>
      <c r="C60" s="176"/>
      <c r="D60" s="176"/>
      <c r="E60" s="176"/>
      <c r="F60" s="176"/>
      <c r="G60" s="176"/>
      <c r="H60" s="176"/>
      <c r="I60" s="176"/>
      <c r="J60" s="176"/>
      <c r="K60" s="188" t="s">
        <v>483</v>
      </c>
      <c r="L60" s="189"/>
    </row>
    <row r="61" spans="2:12" ht="16.5">
      <c r="B61" s="185" t="s">
        <v>471</v>
      </c>
      <c r="C61" s="176"/>
      <c r="D61" s="176"/>
      <c r="E61" s="176"/>
      <c r="F61" s="176"/>
      <c r="G61" s="176"/>
      <c r="H61" s="176"/>
      <c r="I61" s="176"/>
      <c r="J61" s="176"/>
      <c r="K61" s="188" t="s">
        <v>483</v>
      </c>
      <c r="L61" s="189"/>
    </row>
    <row r="62" spans="2:12" ht="16.5">
      <c r="B62" s="185" t="s">
        <v>472</v>
      </c>
      <c r="C62" s="176"/>
      <c r="D62" s="176"/>
      <c r="E62" s="176"/>
      <c r="F62" s="176"/>
      <c r="G62" s="176"/>
      <c r="H62" s="176"/>
      <c r="I62" s="176"/>
      <c r="J62" s="176"/>
      <c r="K62" s="188" t="s">
        <v>483</v>
      </c>
      <c r="L62" s="189"/>
    </row>
    <row r="63" spans="2:12" ht="16.5">
      <c r="B63" s="185" t="s">
        <v>473</v>
      </c>
      <c r="C63" s="176"/>
      <c r="D63" s="176"/>
      <c r="E63" s="176"/>
      <c r="F63" s="176"/>
      <c r="G63" s="176"/>
      <c r="H63" s="176"/>
      <c r="I63" s="176"/>
      <c r="J63" s="176"/>
      <c r="K63" s="188" t="s">
        <v>483</v>
      </c>
      <c r="L63" s="189"/>
    </row>
    <row r="64" spans="2:12" ht="16.5">
      <c r="B64" s="185" t="s">
        <v>474</v>
      </c>
      <c r="C64" s="176"/>
      <c r="D64" s="176"/>
      <c r="E64" s="176"/>
      <c r="F64" s="176"/>
      <c r="G64" s="176"/>
      <c r="H64" s="176"/>
      <c r="I64" s="176"/>
      <c r="J64" s="176"/>
      <c r="K64" s="188" t="s">
        <v>483</v>
      </c>
      <c r="L64" s="189"/>
    </row>
    <row r="65" spans="2:12" ht="16.5">
      <c r="B65" s="185" t="s">
        <v>475</v>
      </c>
      <c r="C65" s="176"/>
      <c r="D65" s="176"/>
      <c r="E65" s="176"/>
      <c r="F65" s="176"/>
      <c r="G65" s="176"/>
      <c r="H65" s="176"/>
      <c r="I65" s="176"/>
      <c r="J65" s="176"/>
      <c r="K65" s="188" t="s">
        <v>483</v>
      </c>
      <c r="L65" s="189"/>
    </row>
    <row r="66" spans="2:12" ht="16.5">
      <c r="B66" s="185" t="s">
        <v>476</v>
      </c>
      <c r="C66" s="176"/>
      <c r="D66" s="176"/>
      <c r="E66" s="176"/>
      <c r="F66" s="176"/>
      <c r="G66" s="176"/>
      <c r="H66" s="176"/>
      <c r="I66" s="176"/>
      <c r="J66" s="176"/>
      <c r="K66" s="188" t="s">
        <v>483</v>
      </c>
      <c r="L66" s="189"/>
    </row>
    <row r="67" spans="2:12" ht="16.5">
      <c r="B67" s="185"/>
      <c r="C67" s="176"/>
      <c r="D67" s="176"/>
      <c r="E67" s="176"/>
      <c r="F67" s="176"/>
      <c r="G67" s="176"/>
      <c r="H67" s="176"/>
      <c r="I67" s="176"/>
      <c r="J67" s="176"/>
      <c r="K67" s="190"/>
      <c r="L67" s="189"/>
    </row>
    <row r="68" spans="2:12" ht="18">
      <c r="B68" s="184" t="s">
        <v>477</v>
      </c>
      <c r="C68" s="176"/>
      <c r="D68" s="176"/>
      <c r="E68" s="176"/>
      <c r="F68" s="176"/>
      <c r="G68" s="176"/>
      <c r="H68" s="176"/>
      <c r="I68" s="176"/>
      <c r="J68" s="176"/>
      <c r="K68" s="190"/>
      <c r="L68" s="189"/>
    </row>
    <row r="69" spans="2:12" ht="16.5">
      <c r="B69" s="185" t="s">
        <v>478</v>
      </c>
      <c r="C69" s="176"/>
      <c r="D69" s="176"/>
      <c r="E69" s="176"/>
      <c r="F69" s="176"/>
      <c r="G69" s="176"/>
      <c r="H69" s="176"/>
      <c r="I69" s="176"/>
      <c r="J69" s="176"/>
      <c r="K69" s="188" t="s">
        <v>483</v>
      </c>
      <c r="L69" s="189"/>
    </row>
    <row r="70" spans="2:12" ht="16.5">
      <c r="B70" s="185" t="s">
        <v>479</v>
      </c>
      <c r="C70" s="176"/>
      <c r="D70" s="176"/>
      <c r="E70" s="176"/>
      <c r="F70" s="176"/>
      <c r="G70" s="176"/>
      <c r="H70" s="176"/>
      <c r="I70" s="176"/>
      <c r="J70" s="176"/>
      <c r="K70" s="188" t="s">
        <v>483</v>
      </c>
      <c r="L70" s="189"/>
    </row>
    <row r="71" spans="2:12"/>
  </sheetData>
  <sheetProtection sheet="1" objects="1" scenarios="1"/>
  <mergeCells count="18">
    <mergeCell ref="B10:K10"/>
    <mergeCell ref="C35:D35"/>
    <mergeCell ref="E35:F35"/>
    <mergeCell ref="G35:H35"/>
    <mergeCell ref="I35:J35"/>
    <mergeCell ref="B29:K29"/>
    <mergeCell ref="B15:K15"/>
    <mergeCell ref="B21:K21"/>
    <mergeCell ref="B23:K23"/>
    <mergeCell ref="C37:D37"/>
    <mergeCell ref="C33:D33"/>
    <mergeCell ref="E33:F33"/>
    <mergeCell ref="G33:H33"/>
    <mergeCell ref="I33:J33"/>
    <mergeCell ref="C34:D34"/>
    <mergeCell ref="E34:F34"/>
    <mergeCell ref="G34:H34"/>
    <mergeCell ref="I34:J34"/>
  </mergeCells>
  <hyperlinks>
    <hyperlink ref="C34:D34" r:id="rId1" display="View" xr:uid="{52DA5E27-FD59-45CA-8DA6-B8F0F6FE99D1}"/>
    <hyperlink ref="E34:F34" r:id="rId2" display="View" xr:uid="{1CC28B2A-8708-4BC6-9599-E2563B907D3A}"/>
    <hyperlink ref="G34:H34" r:id="rId3" display="View" xr:uid="{BC097042-B7C2-47D7-8DEA-684DB09602BE}"/>
    <hyperlink ref="I34:J34" r:id="rId4" display="View" xr:uid="{EFA6A60C-D36F-4281-8D78-3D63CCCD1A90}"/>
    <hyperlink ref="C35:D35" r:id="rId5" display="View" xr:uid="{CB2B31EF-58B6-436E-9064-656806E83B9B}"/>
    <hyperlink ref="C37:D37" r:id="rId6" display="View" xr:uid="{3AB3950C-CDA1-44C3-BBD3-CA28437C468F}"/>
    <hyperlink ref="D36" r:id="rId7" xr:uid="{AC9FCDD4-52AB-459C-AC98-8CB0AD9349D4}"/>
    <hyperlink ref="C36" r:id="rId8" xr:uid="{A740D29A-EFB9-4BC1-BEA3-647552B895AF}"/>
    <hyperlink ref="F36" r:id="rId9" xr:uid="{F08FC2CA-3886-4992-8B01-A536423CB716}"/>
    <hyperlink ref="E36" r:id="rId10" xr:uid="{21A10226-7C84-48E4-BA18-06C0FEE3356D}"/>
    <hyperlink ref="E35:F35" r:id="rId11" display="View" xr:uid="{9630BD6A-3A72-4105-9AD6-1CEFF60BE23D}"/>
    <hyperlink ref="G35:H35" r:id="rId12" display="View" xr:uid="{755D2CAB-AF8B-40E6-93F1-ABCC2F398572}"/>
    <hyperlink ref="H36" r:id="rId13" xr:uid="{C1D3B8C1-BF0A-4798-9122-FF4142FCF2BD}"/>
    <hyperlink ref="G36" r:id="rId14" xr:uid="{46C363BA-F0DE-4BB9-8C7E-1F7071B9FDC5}"/>
    <hyperlink ref="I35:J35" r:id="rId15" display="View" xr:uid="{58253F5F-9041-4F1D-87A4-336544E7305E}"/>
    <hyperlink ref="J36" r:id="rId16" xr:uid="{1BFFAB06-C86F-45A8-888A-97E71B874C74}"/>
    <hyperlink ref="I36" r:id="rId17" xr:uid="{B8069931-6318-4E0F-98BB-DC0F9D33E3B3}"/>
    <hyperlink ref="K41" r:id="rId18" xr:uid="{229FA1F2-BAEB-4C9F-B9D8-7D934B1C7645}"/>
    <hyperlink ref="K40" r:id="rId19" xr:uid="{C578B67C-DA1F-4CBC-8000-853491E93566}"/>
    <hyperlink ref="K42" r:id="rId20" xr:uid="{4C25E6C8-2F4B-4353-A168-C6A07CCCD30C}"/>
    <hyperlink ref="K43" r:id="rId21" xr:uid="{4E901FB5-223E-4620-B31A-570A72DF366D}"/>
    <hyperlink ref="K46" r:id="rId22" xr:uid="{40E7C18B-8675-424F-80C4-F3012C5E0332}"/>
    <hyperlink ref="K47" r:id="rId23" xr:uid="{FAC5F011-C839-432B-822D-0C6A20CDC7EE}"/>
    <hyperlink ref="K50" r:id="rId24" xr:uid="{9D7CF72B-0D53-4142-B375-3E766F68456C}"/>
    <hyperlink ref="K51" r:id="rId25" xr:uid="{D6F24F21-2801-4255-AEB1-B55970E1CC95}"/>
    <hyperlink ref="K52" r:id="rId26" xr:uid="{5D41E187-1D29-4A19-A9E5-C4F5EE14C9C0}"/>
    <hyperlink ref="K54" r:id="rId27" xr:uid="{64FA0F7A-3B8D-4B28-A4D3-F41F0B65B185}"/>
    <hyperlink ref="K55" r:id="rId28" xr:uid="{68B12600-3554-4A99-8631-E0005DFD81B3}"/>
    <hyperlink ref="K56" r:id="rId29" xr:uid="{D96330A1-FA5F-4507-BA09-638DA9F678F9}"/>
    <hyperlink ref="K57" r:id="rId30" xr:uid="{337E111C-66DB-49AD-ADA9-0BC8033946B1}"/>
    <hyperlink ref="K58" r:id="rId31" xr:uid="{DB87B417-972C-4D9C-B248-3F014243C8D0}"/>
    <hyperlink ref="K59" r:id="rId32" xr:uid="{1390CD9C-E8C6-49ED-BE6F-13BD7E9304E6}"/>
    <hyperlink ref="K60" r:id="rId33" xr:uid="{D1044D0D-F132-49CC-84A7-6327ED737269}"/>
    <hyperlink ref="K62" r:id="rId34" xr:uid="{AEA41FB2-57E0-412F-B000-6616C50F8504}"/>
    <hyperlink ref="K63" r:id="rId35" xr:uid="{0DDDF80A-2CB4-4588-AB38-1D2EEE93F227}"/>
    <hyperlink ref="K53" r:id="rId36" xr:uid="{3BAE5DEF-3D7B-4D17-928D-7D265F8D8C7B}"/>
    <hyperlink ref="K65" r:id="rId37" xr:uid="{28B90CDE-E953-432E-AD4F-CFDC2260D239}"/>
    <hyperlink ref="K66" r:id="rId38" xr:uid="{B4CBA275-9B71-4272-8E5B-3CB109F610DD}"/>
    <hyperlink ref="K61" r:id="rId39" xr:uid="{FF723D90-CE86-4D60-B5F1-EAF067904FEA}"/>
    <hyperlink ref="K64" r:id="rId40" xr:uid="{03131F59-03FF-4A79-942C-8C4CFCE17136}"/>
    <hyperlink ref="K69" r:id="rId41" xr:uid="{BDFF707E-B8EF-4609-8677-AA5B7BE430B7}"/>
    <hyperlink ref="K70" r:id="rId42" xr:uid="{7CA24C94-9083-4F5D-BB73-FC1B5BF84F85}"/>
  </hyperlinks>
  <pageMargins left="0.7" right="0.7" top="0.75" bottom="0.75" header="0.3" footer="0.3"/>
  <pageSetup scale="65" fitToHeight="0" orientation="landscape" horizontalDpi="1200" verticalDpi="1200" r:id="rId43"/>
  <drawing r:id="rId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D6EF7-D23B-4200-A36B-7E79C1FA7F75}">
  <sheetPr>
    <tabColor theme="0" tint="-0.249977111117893"/>
    <pageSetUpPr fitToPage="1"/>
  </sheetPr>
  <dimension ref="A1:M69"/>
  <sheetViews>
    <sheetView showGridLines="0" showRowColHeaders="0" zoomScale="70" zoomScaleNormal="70" workbookViewId="0">
      <selection activeCell="C16" sqref="C16"/>
    </sheetView>
  </sheetViews>
  <sheetFormatPr defaultColWidth="0" defaultRowHeight="15" zeroHeight="1"/>
  <cols>
    <col min="1" max="1" width="4.5703125" customWidth="1"/>
    <col min="2" max="2" width="44.28515625" customWidth="1"/>
    <col min="3" max="3" width="88.7109375" customWidth="1"/>
    <col min="4" max="4" width="20.7109375" bestFit="1" customWidth="1"/>
    <col min="5" max="5" width="27.5703125" customWidth="1"/>
    <col min="6" max="6" width="5.28515625" customWidth="1"/>
    <col min="7" max="9" width="9.5703125" hidden="1" customWidth="1"/>
    <col min="10" max="10" width="10" hidden="1" customWidth="1"/>
    <col min="11" max="11" width="20.7109375" hidden="1" customWidth="1"/>
    <col min="12" max="13" width="0" hidden="1" customWidth="1"/>
    <col min="14" max="16384" width="3" hidden="1"/>
  </cols>
  <sheetData>
    <row r="1" spans="2:13"/>
    <row r="2" spans="2:13"/>
    <row r="3" spans="2:13">
      <c r="J3" s="1"/>
    </row>
    <row r="4" spans="2:13">
      <c r="B4" t="s">
        <v>0</v>
      </c>
      <c r="J4" s="1"/>
    </row>
    <row r="5" spans="2:13">
      <c r="J5" s="1"/>
    </row>
    <row r="6" spans="2:13"/>
    <row r="7" spans="2:13" ht="32.25">
      <c r="B7" s="165" t="s">
        <v>430</v>
      </c>
      <c r="C7" s="165"/>
      <c r="D7" s="165"/>
      <c r="E7" s="165"/>
      <c r="F7" s="165"/>
      <c r="G7" s="165"/>
      <c r="H7" s="165"/>
      <c r="I7" s="165"/>
    </row>
    <row r="8" spans="2:13" ht="18">
      <c r="B8" s="166" t="s">
        <v>523</v>
      </c>
      <c r="C8" s="166"/>
      <c r="D8" s="166"/>
      <c r="E8" s="166"/>
      <c r="F8" s="166"/>
      <c r="G8" s="166"/>
      <c r="H8" s="166"/>
      <c r="I8" s="166"/>
    </row>
    <row r="9" spans="2:13"/>
    <row r="10" spans="2:13" ht="18">
      <c r="B10" s="195" t="s">
        <v>524</v>
      </c>
      <c r="C10" s="196" t="s">
        <v>126</v>
      </c>
      <c r="D10" s="197" t="s">
        <v>1</v>
      </c>
      <c r="E10" s="198" t="s">
        <v>542</v>
      </c>
    </row>
    <row r="11" spans="2:13" ht="49.9" customHeight="1">
      <c r="B11" s="199" t="s">
        <v>525</v>
      </c>
      <c r="C11" s="200" t="s">
        <v>541</v>
      </c>
      <c r="D11" s="201" t="s">
        <v>443</v>
      </c>
      <c r="E11" s="202"/>
      <c r="F11" s="187"/>
      <c r="G11" s="187"/>
      <c r="H11" s="187"/>
      <c r="I11" s="187"/>
      <c r="J11" s="187"/>
      <c r="K11" s="187"/>
    </row>
    <row r="12" spans="2:13" ht="49.9" customHeight="1">
      <c r="B12" s="203" t="s">
        <v>526</v>
      </c>
      <c r="C12" s="204" t="s">
        <v>553</v>
      </c>
      <c r="D12" s="205" t="s">
        <v>556</v>
      </c>
      <c r="E12" s="206"/>
    </row>
    <row r="13" spans="2:13" ht="49.9" customHeight="1">
      <c r="B13" s="199" t="s">
        <v>188</v>
      </c>
      <c r="C13" s="200" t="s">
        <v>543</v>
      </c>
      <c r="D13" s="207" t="s">
        <v>554</v>
      </c>
      <c r="E13" s="208"/>
      <c r="F13" s="187"/>
      <c r="G13" s="187"/>
      <c r="H13" s="187"/>
      <c r="I13" s="187"/>
      <c r="J13" s="187"/>
      <c r="K13" s="187"/>
    </row>
    <row r="14" spans="2:13" ht="49.9" customHeight="1">
      <c r="B14" s="199" t="s">
        <v>527</v>
      </c>
      <c r="C14" s="200" t="s">
        <v>544</v>
      </c>
      <c r="D14" s="201" t="s">
        <v>555</v>
      </c>
      <c r="E14" s="202"/>
      <c r="F14" s="187"/>
      <c r="G14" s="187"/>
      <c r="H14" s="187"/>
      <c r="I14" s="187"/>
      <c r="J14" s="187"/>
      <c r="K14" s="187"/>
    </row>
    <row r="15" spans="2:13" ht="49.9" customHeight="1">
      <c r="B15" s="199" t="s">
        <v>528</v>
      </c>
      <c r="C15" s="200" t="s">
        <v>545</v>
      </c>
      <c r="D15" s="201" t="s">
        <v>61</v>
      </c>
      <c r="E15" s="202"/>
      <c r="F15" s="187"/>
      <c r="G15" s="187"/>
      <c r="H15" s="187"/>
      <c r="I15" s="187"/>
      <c r="J15" s="187"/>
      <c r="K15" s="187"/>
    </row>
    <row r="16" spans="2:13" ht="49.9" customHeight="1">
      <c r="B16" s="199" t="s">
        <v>529</v>
      </c>
      <c r="C16" s="200" t="s">
        <v>546</v>
      </c>
      <c r="D16" s="207" t="s">
        <v>557</v>
      </c>
      <c r="E16" s="208"/>
      <c r="F16" s="187"/>
      <c r="G16" s="187"/>
      <c r="H16" s="187"/>
      <c r="I16" s="187"/>
      <c r="J16" s="187"/>
      <c r="K16" s="187"/>
      <c r="L16" s="5"/>
      <c r="M16" s="6"/>
    </row>
    <row r="17" spans="2:11" ht="49.9" customHeight="1">
      <c r="B17" s="199" t="s">
        <v>530</v>
      </c>
      <c r="C17" s="200" t="s">
        <v>653</v>
      </c>
      <c r="D17" s="201" t="s">
        <v>558</v>
      </c>
      <c r="E17" s="202"/>
      <c r="F17" s="187"/>
      <c r="G17" s="187"/>
      <c r="H17" s="187"/>
      <c r="I17" s="187"/>
      <c r="J17" s="187"/>
      <c r="K17" s="187"/>
    </row>
    <row r="18" spans="2:11" ht="49.9" customHeight="1">
      <c r="B18" s="199" t="s">
        <v>531</v>
      </c>
      <c r="C18" s="200" t="s">
        <v>547</v>
      </c>
      <c r="D18" s="201" t="s">
        <v>559</v>
      </c>
      <c r="E18" s="202"/>
      <c r="F18" s="187"/>
      <c r="G18" s="187"/>
      <c r="H18" s="187"/>
      <c r="I18" s="187"/>
      <c r="J18" s="187"/>
      <c r="K18" s="187"/>
    </row>
    <row r="19" spans="2:11" ht="49.9" customHeight="1">
      <c r="B19" s="199" t="s">
        <v>532</v>
      </c>
      <c r="C19" s="200" t="s">
        <v>548</v>
      </c>
      <c r="D19" s="207" t="s">
        <v>567</v>
      </c>
      <c r="E19" s="208"/>
      <c r="F19" s="187"/>
      <c r="G19" s="187"/>
      <c r="H19" s="187"/>
      <c r="I19" s="187"/>
      <c r="J19" s="187"/>
      <c r="K19" s="187"/>
    </row>
    <row r="20" spans="2:11" ht="49.9" customHeight="1">
      <c r="B20" s="199" t="s">
        <v>533</v>
      </c>
      <c r="C20" s="200" t="s">
        <v>549</v>
      </c>
      <c r="D20" s="207" t="s">
        <v>567</v>
      </c>
      <c r="E20" s="208"/>
      <c r="F20" s="187"/>
      <c r="G20" s="187"/>
      <c r="H20" s="187"/>
      <c r="I20" s="187"/>
      <c r="J20" s="187"/>
      <c r="K20" s="187"/>
    </row>
    <row r="21" spans="2:11" ht="49.9" customHeight="1">
      <c r="B21" s="199" t="s">
        <v>534</v>
      </c>
      <c r="C21" s="200" t="s">
        <v>560</v>
      </c>
      <c r="D21" s="201" t="s">
        <v>88</v>
      </c>
      <c r="E21" s="202"/>
      <c r="F21" s="187"/>
      <c r="G21" s="187"/>
      <c r="H21" s="187"/>
      <c r="I21" s="187"/>
      <c r="J21" s="187"/>
      <c r="K21" s="187"/>
    </row>
    <row r="22" spans="2:11" ht="49.9" customHeight="1">
      <c r="B22" s="199" t="s">
        <v>535</v>
      </c>
      <c r="C22" s="200" t="s">
        <v>561</v>
      </c>
      <c r="D22" s="201" t="s">
        <v>566</v>
      </c>
      <c r="E22" s="202"/>
      <c r="F22" s="187"/>
      <c r="G22" s="187"/>
      <c r="H22" s="187"/>
      <c r="I22" s="187"/>
      <c r="J22" s="187"/>
      <c r="K22" s="187"/>
    </row>
    <row r="23" spans="2:11" ht="49.9" customHeight="1">
      <c r="B23" s="199" t="s">
        <v>536</v>
      </c>
      <c r="C23" s="200" t="s">
        <v>562</v>
      </c>
      <c r="D23" s="201" t="s">
        <v>503</v>
      </c>
      <c r="E23" s="202"/>
      <c r="F23" s="187"/>
      <c r="G23" s="187"/>
      <c r="H23" s="187"/>
      <c r="I23" s="187"/>
      <c r="J23" s="187"/>
      <c r="K23" s="187"/>
    </row>
    <row r="24" spans="2:11" ht="49.9" customHeight="1">
      <c r="B24" s="199" t="s">
        <v>537</v>
      </c>
      <c r="C24" s="200" t="s">
        <v>563</v>
      </c>
      <c r="D24" s="201" t="s">
        <v>95</v>
      </c>
      <c r="E24" s="202"/>
      <c r="F24" s="187"/>
      <c r="G24" s="187"/>
      <c r="H24" s="187"/>
      <c r="I24" s="187"/>
      <c r="J24" s="187"/>
      <c r="K24" s="187"/>
    </row>
    <row r="25" spans="2:11" ht="49.9" customHeight="1">
      <c r="B25" s="199" t="s">
        <v>538</v>
      </c>
      <c r="C25" s="200" t="s">
        <v>550</v>
      </c>
      <c r="D25" s="201" t="s">
        <v>95</v>
      </c>
      <c r="E25" s="202"/>
      <c r="F25" s="187"/>
      <c r="G25" s="187"/>
      <c r="H25" s="187"/>
      <c r="I25" s="187"/>
      <c r="J25" s="187"/>
      <c r="K25" s="187"/>
    </row>
    <row r="26" spans="2:11" ht="49.9" customHeight="1">
      <c r="B26" s="199" t="s">
        <v>539</v>
      </c>
      <c r="C26" s="200" t="s">
        <v>551</v>
      </c>
      <c r="D26" s="201" t="s">
        <v>95</v>
      </c>
      <c r="E26" s="202"/>
      <c r="F26" s="187"/>
      <c r="G26" s="187"/>
      <c r="H26" s="187"/>
      <c r="I26" s="187"/>
      <c r="J26" s="187"/>
      <c r="K26" s="187"/>
    </row>
    <row r="27" spans="2:11" ht="49.9" customHeight="1">
      <c r="B27" s="199" t="s">
        <v>540</v>
      </c>
      <c r="C27" s="200" t="s">
        <v>564</v>
      </c>
      <c r="D27" s="201" t="s">
        <v>72</v>
      </c>
      <c r="E27" s="202"/>
      <c r="F27" s="187"/>
      <c r="G27" s="187"/>
      <c r="H27" s="187"/>
      <c r="I27" s="187"/>
      <c r="J27" s="187"/>
      <c r="K27" s="187"/>
    </row>
    <row r="28" spans="2:11" ht="49.9" customHeight="1">
      <c r="B28" s="199" t="s">
        <v>552</v>
      </c>
      <c r="C28" s="200" t="s">
        <v>565</v>
      </c>
      <c r="D28" s="201" t="s">
        <v>66</v>
      </c>
      <c r="E28" s="202"/>
      <c r="F28" s="187"/>
      <c r="G28" s="187"/>
      <c r="H28" s="187"/>
      <c r="I28" s="187"/>
      <c r="J28" s="187"/>
      <c r="K28" s="187"/>
    </row>
    <row r="29" spans="2:11"/>
    <row r="39" spans="12:12" hidden="1">
      <c r="L39" s="189"/>
    </row>
    <row r="40" spans="12:12" hidden="1">
      <c r="L40" s="189"/>
    </row>
    <row r="41" spans="12:12" hidden="1">
      <c r="L41" s="189"/>
    </row>
    <row r="42" spans="12:12" hidden="1">
      <c r="L42" s="189"/>
    </row>
    <row r="43" spans="12:12" hidden="1">
      <c r="L43" s="189"/>
    </row>
    <row r="44" spans="12:12" hidden="1">
      <c r="L44" s="189"/>
    </row>
    <row r="45" spans="12:12" hidden="1">
      <c r="L45" s="189"/>
    </row>
    <row r="46" spans="12:12" hidden="1">
      <c r="L46" s="189"/>
    </row>
    <row r="47" spans="12:12" hidden="1">
      <c r="L47" s="189"/>
    </row>
    <row r="48" spans="12:12" hidden="1">
      <c r="L48" s="189"/>
    </row>
    <row r="49" spans="12:12" hidden="1">
      <c r="L49" s="189"/>
    </row>
    <row r="50" spans="12:12" hidden="1">
      <c r="L50" s="189"/>
    </row>
    <row r="51" spans="12:12" hidden="1">
      <c r="L51" s="189"/>
    </row>
    <row r="52" spans="12:12" hidden="1">
      <c r="L52" s="189"/>
    </row>
    <row r="53" spans="12:12" hidden="1">
      <c r="L53" s="189"/>
    </row>
    <row r="54" spans="12:12" hidden="1">
      <c r="L54" s="189"/>
    </row>
    <row r="55" spans="12:12" hidden="1">
      <c r="L55" s="189"/>
    </row>
    <row r="56" spans="12:12" hidden="1">
      <c r="L56" s="189"/>
    </row>
    <row r="57" spans="12:12" hidden="1">
      <c r="L57" s="189"/>
    </row>
    <row r="58" spans="12:12" hidden="1">
      <c r="L58" s="189"/>
    </row>
    <row r="59" spans="12:12" hidden="1">
      <c r="L59" s="189"/>
    </row>
    <row r="60" spans="12:12" hidden="1">
      <c r="L60" s="189"/>
    </row>
    <row r="61" spans="12:12" hidden="1">
      <c r="L61" s="189"/>
    </row>
    <row r="62" spans="12:12" hidden="1">
      <c r="L62" s="189"/>
    </row>
    <row r="63" spans="12:12" hidden="1">
      <c r="L63" s="189"/>
    </row>
    <row r="64" spans="12:12" hidden="1">
      <c r="L64" s="189"/>
    </row>
    <row r="65" spans="12:12" hidden="1">
      <c r="L65" s="189"/>
    </row>
    <row r="66" spans="12:12" hidden="1">
      <c r="L66" s="189"/>
    </row>
    <row r="67" spans="12:12" hidden="1">
      <c r="L67" s="189"/>
    </row>
    <row r="68" spans="12:12" hidden="1">
      <c r="L68" s="189"/>
    </row>
    <row r="69" spans="12:12" hidden="1">
      <c r="L69" s="189"/>
    </row>
  </sheetData>
  <hyperlinks>
    <hyperlink ref="D14" r:id="rId1" xr:uid="{58C80D9F-D387-481D-8B8D-455600F91D36}"/>
    <hyperlink ref="D11" r:id="rId2" xr:uid="{5A54F4D7-DD33-4988-A1F2-D79FDE68AB5C}"/>
    <hyperlink ref="D12" location="Governance!A1" display="Director Independence and Diversity" xr:uid="{01B7EF3F-3BC3-4930-8B7D-44BFDE998135}"/>
    <hyperlink ref="D15" location="Governance!A1" display="Compliance" xr:uid="{80E755B0-667B-44F0-AF97-5CEBF6C8E6CF}"/>
    <hyperlink ref="D17" location="Environment!A1" display="GHG" xr:uid="{D2F24752-7869-42C2-8EFE-797EABF8FB90}"/>
    <hyperlink ref="D18" location="'GRI &amp; SASB'!A1" display="GRI &amp; SASB" xr:uid="{320EF714-A3EF-4AE7-B247-C0129356F659}"/>
    <hyperlink ref="D21" location="Social!A1" display="Social" xr:uid="{84D37070-5110-4D43-8DCC-434F2F7AAC6E}"/>
    <hyperlink ref="D22" location="'Health &amp; Safety'!A1" display="Health &amp; Safety" xr:uid="{54DB01D0-B1CF-42BA-8BCB-32E8DC90FFB1}"/>
    <hyperlink ref="D23" location="Social!A1" display="Training" xr:uid="{7767EFB3-069B-4535-9AA2-29303E882B87}"/>
    <hyperlink ref="D24" location="Social!A1" display="Labour Relations" xr:uid="{E0110B79-2882-4A97-96F7-9CD17F8D1BFB}"/>
    <hyperlink ref="D25" location="Social!A1" display="Labour Relations" xr:uid="{CCABE899-DE19-498F-BAC9-F963E3E74D9A}"/>
    <hyperlink ref="D26" location="Social!A1" display="Labour Relations" xr:uid="{6C3419DF-BAC0-40D7-ABC6-16F2A484EA16}"/>
    <hyperlink ref="D27" location="Social!A1" display="Employees" xr:uid="{CEC43429-56E8-4D58-B37C-F8C0071CE435}"/>
    <hyperlink ref="D28" location="Social!A1" display="Donations" xr:uid="{5D648488-E5C3-41CA-904A-317357338B39}"/>
  </hyperlinks>
  <pageMargins left="0.7" right="0.7" top="0.75" bottom="0.75" header="0.3" footer="0.3"/>
  <pageSetup scale="65" fitToHeight="0" orientation="landscape" verticalDpi="1200"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0810-F8BE-474B-9353-5FC3FA75120C}">
  <sheetPr>
    <tabColor theme="9"/>
    <pageSetUpPr fitToPage="1"/>
  </sheetPr>
  <dimension ref="A1:I47"/>
  <sheetViews>
    <sheetView showGridLines="0" showRowColHeaders="0" zoomScale="70" zoomScaleNormal="70" workbookViewId="0">
      <selection activeCell="C33" sqref="C33"/>
    </sheetView>
  </sheetViews>
  <sheetFormatPr defaultColWidth="0" defaultRowHeight="15" zeroHeight="1"/>
  <cols>
    <col min="1" max="1" width="44.5703125" customWidth="1"/>
    <col min="2" max="2" width="62.42578125" customWidth="1"/>
    <col min="3" max="6" width="19.7109375" customWidth="1"/>
    <col min="7" max="7" width="7.28515625" customWidth="1"/>
    <col min="8" max="9" width="0" hidden="1" customWidth="1"/>
    <col min="10" max="16384" width="3" hidden="1"/>
  </cols>
  <sheetData>
    <row r="1" spans="2:9"/>
    <row r="2" spans="2:9"/>
    <row r="3" spans="2:9">
      <c r="C3" s="1"/>
      <c r="D3" s="1"/>
      <c r="E3" s="1"/>
      <c r="F3" s="1"/>
    </row>
    <row r="4" spans="2:9">
      <c r="B4" t="s">
        <v>0</v>
      </c>
      <c r="C4" s="1"/>
      <c r="D4" s="1"/>
      <c r="E4" s="1"/>
      <c r="F4" s="1"/>
    </row>
    <row r="5" spans="2:9">
      <c r="C5" s="1"/>
      <c r="D5" s="1"/>
      <c r="E5" s="1"/>
      <c r="F5" s="1"/>
    </row>
    <row r="6" spans="2:9"/>
    <row r="7" spans="2:9" ht="17.25">
      <c r="B7" s="27" t="s">
        <v>498</v>
      </c>
    </row>
    <row r="8" spans="2:9" ht="15.75">
      <c r="B8" s="18" t="s">
        <v>1</v>
      </c>
      <c r="C8" s="19">
        <v>2025</v>
      </c>
      <c r="D8" s="19">
        <v>2024</v>
      </c>
      <c r="E8" s="19">
        <v>2023</v>
      </c>
      <c r="F8" s="20">
        <v>2022</v>
      </c>
    </row>
    <row r="9" spans="2:9" ht="15.75">
      <c r="B9" s="2" t="s">
        <v>2</v>
      </c>
      <c r="C9" s="135">
        <v>55020</v>
      </c>
      <c r="D9" s="3">
        <v>49902</v>
      </c>
      <c r="E9" s="3">
        <v>52360</v>
      </c>
      <c r="F9" s="4">
        <v>50633</v>
      </c>
    </row>
    <row r="10" spans="2:9" ht="15.75">
      <c r="B10" s="2" t="s">
        <v>3</v>
      </c>
      <c r="C10" s="135">
        <v>7903</v>
      </c>
      <c r="D10" s="3">
        <v>9004</v>
      </c>
      <c r="E10" s="3">
        <v>9310.4</v>
      </c>
      <c r="F10" s="4">
        <v>8949.5</v>
      </c>
    </row>
    <row r="11" spans="2:9" ht="16.5">
      <c r="B11" s="21" t="s">
        <v>4</v>
      </c>
      <c r="C11" s="22">
        <f>SUM(C9:C10)</f>
        <v>62923</v>
      </c>
      <c r="D11" s="23">
        <f>SUM(D9:D10)</f>
        <v>58906</v>
      </c>
      <c r="E11" s="23">
        <f>SUM(E9:E10)</f>
        <v>61670.400000000001</v>
      </c>
      <c r="F11" s="24">
        <f>SUM(F9:F10)</f>
        <v>59582.5</v>
      </c>
    </row>
    <row r="12" spans="2:9" ht="15.75">
      <c r="B12" s="2" t="s">
        <v>5</v>
      </c>
      <c r="C12" s="136">
        <v>0.94</v>
      </c>
      <c r="D12" s="25">
        <v>0.94</v>
      </c>
      <c r="E12" s="25">
        <v>0.94</v>
      </c>
      <c r="F12" s="4" t="s">
        <v>6</v>
      </c>
    </row>
    <row r="13" spans="2:9" ht="15.75">
      <c r="B13" s="2" t="s">
        <v>7</v>
      </c>
      <c r="C13" s="136">
        <v>0.06</v>
      </c>
      <c r="D13" s="25">
        <v>0.06</v>
      </c>
      <c r="E13" s="25">
        <v>0.06</v>
      </c>
      <c r="F13" s="4" t="s">
        <v>6</v>
      </c>
    </row>
    <row r="14" spans="2:9" ht="15.75">
      <c r="B14" s="2" t="s">
        <v>8</v>
      </c>
      <c r="C14" s="135">
        <v>59072.336368408272</v>
      </c>
      <c r="D14" s="3">
        <v>55413.16680916099</v>
      </c>
      <c r="E14" s="3">
        <v>58005</v>
      </c>
      <c r="F14" s="4" t="s">
        <v>6</v>
      </c>
    </row>
    <row r="15" spans="2:9" ht="15.75">
      <c r="B15" s="2" t="s">
        <v>9</v>
      </c>
      <c r="C15" s="135">
        <v>3851.4262078801926</v>
      </c>
      <c r="D15" s="3">
        <v>3493</v>
      </c>
      <c r="E15" s="3">
        <v>3665.1815296844356</v>
      </c>
      <c r="F15" s="4" t="s">
        <v>6</v>
      </c>
    </row>
    <row r="16" spans="2:9" ht="15.75">
      <c r="B16" s="26"/>
      <c r="C16" s="26"/>
      <c r="D16" s="26"/>
      <c r="E16" s="26"/>
      <c r="F16" s="26"/>
      <c r="G16" s="5"/>
      <c r="H16" s="5"/>
      <c r="I16" s="6"/>
    </row>
    <row r="17" spans="2:6" ht="17.25">
      <c r="B17" s="27" t="s">
        <v>33</v>
      </c>
      <c r="C17" s="28"/>
      <c r="D17" s="28"/>
      <c r="E17" s="28"/>
      <c r="F17" s="28"/>
    </row>
    <row r="18" spans="2:6" ht="15.75">
      <c r="B18" s="29" t="s">
        <v>10</v>
      </c>
      <c r="C18" s="12">
        <v>2025</v>
      </c>
      <c r="D18" s="12">
        <v>2024</v>
      </c>
      <c r="E18" s="12">
        <v>2023</v>
      </c>
      <c r="F18" s="13">
        <v>2022</v>
      </c>
    </row>
    <row r="19" spans="2:6" ht="15.75">
      <c r="B19" s="7" t="s">
        <v>11</v>
      </c>
      <c r="C19" s="137">
        <v>0</v>
      </c>
      <c r="D19" s="8">
        <v>0</v>
      </c>
      <c r="E19" s="8">
        <v>0</v>
      </c>
      <c r="F19" s="9">
        <v>0</v>
      </c>
    </row>
    <row r="20" spans="2:6" ht="15.75">
      <c r="B20" s="7" t="s">
        <v>12</v>
      </c>
      <c r="C20" s="137">
        <v>2.6</v>
      </c>
      <c r="D20" s="8">
        <v>2.5</v>
      </c>
      <c r="E20" s="8">
        <v>2.6</v>
      </c>
      <c r="F20" s="9">
        <v>3</v>
      </c>
    </row>
    <row r="21" spans="2:6" ht="15.75">
      <c r="B21" s="7" t="s">
        <v>13</v>
      </c>
      <c r="C21" s="137">
        <v>2.6</v>
      </c>
      <c r="D21" s="8">
        <v>2.2000000000000002</v>
      </c>
      <c r="E21" s="8">
        <v>2.6</v>
      </c>
      <c r="F21" s="9">
        <v>3</v>
      </c>
    </row>
    <row r="22" spans="2:6" ht="16.5">
      <c r="B22" s="14" t="s">
        <v>14</v>
      </c>
      <c r="C22" s="15"/>
      <c r="D22" s="16"/>
      <c r="E22" s="16"/>
      <c r="F22" s="17"/>
    </row>
    <row r="23" spans="2:6" ht="15.75">
      <c r="B23" s="7" t="s">
        <v>15</v>
      </c>
      <c r="C23" s="138">
        <v>26.31</v>
      </c>
      <c r="D23" s="10">
        <v>21.6</v>
      </c>
      <c r="E23" s="10">
        <v>39.5</v>
      </c>
      <c r="F23" s="11">
        <v>21.6</v>
      </c>
    </row>
    <row r="24" spans="2:6" ht="15.75">
      <c r="B24" s="7" t="s">
        <v>16</v>
      </c>
      <c r="C24" s="138">
        <v>9.3699999999999992</v>
      </c>
      <c r="D24" s="10">
        <v>10.9</v>
      </c>
      <c r="E24" s="10">
        <v>10.4</v>
      </c>
      <c r="F24" s="11">
        <v>10.3</v>
      </c>
    </row>
    <row r="25" spans="2:6" ht="15.75">
      <c r="B25" s="7" t="s">
        <v>17</v>
      </c>
      <c r="C25" s="138">
        <v>19722</v>
      </c>
      <c r="D25" s="10">
        <v>19595.400000000001</v>
      </c>
      <c r="E25" s="10">
        <v>70016</v>
      </c>
      <c r="F25" s="11">
        <v>101771</v>
      </c>
    </row>
    <row r="26" spans="2:6" ht="16.5">
      <c r="B26" s="14" t="s">
        <v>18</v>
      </c>
      <c r="C26" s="16">
        <f>C25+SUM(C23:C24)</f>
        <v>19757.68</v>
      </c>
      <c r="D26" s="16">
        <f>D25+SUM(D23:D24)</f>
        <v>19627.900000000001</v>
      </c>
      <c r="E26" s="16">
        <f>E25+SUM(E23:E24)</f>
        <v>70065.899999999994</v>
      </c>
      <c r="F26" s="17">
        <f>SUM(F23:F25)</f>
        <v>101802.9</v>
      </c>
    </row>
    <row r="27" spans="2:6" ht="15.75">
      <c r="B27" s="7" t="s">
        <v>19</v>
      </c>
      <c r="C27" s="138" t="s">
        <v>20</v>
      </c>
      <c r="D27" s="10" t="s">
        <v>20</v>
      </c>
      <c r="E27" s="10">
        <v>50182</v>
      </c>
      <c r="F27" s="11">
        <v>80145</v>
      </c>
    </row>
    <row r="28" spans="2:6" ht="15.75">
      <c r="B28" s="7" t="s">
        <v>21</v>
      </c>
      <c r="C28" s="138">
        <v>19722</v>
      </c>
      <c r="D28" s="10">
        <f>D25</f>
        <v>19595.400000000001</v>
      </c>
      <c r="E28" s="10">
        <f>E25-E27</f>
        <v>19834</v>
      </c>
      <c r="F28" s="11">
        <f>F25-F27</f>
        <v>21626</v>
      </c>
    </row>
    <row r="29" spans="2:6" ht="15.75">
      <c r="B29" s="7" t="s">
        <v>22</v>
      </c>
      <c r="C29" s="138">
        <f>SUM(C23:C25)</f>
        <v>19757.68</v>
      </c>
      <c r="D29" s="10">
        <f>SUM(D23:D25)</f>
        <v>19627.900000000001</v>
      </c>
      <c r="E29" s="10">
        <f>E26-E27</f>
        <v>19883.899999999994</v>
      </c>
      <c r="F29" s="11">
        <f>F26-F27</f>
        <v>21657.899999999994</v>
      </c>
    </row>
    <row r="30" spans="2:6" ht="15.75">
      <c r="B30" s="7" t="s">
        <v>23</v>
      </c>
      <c r="C30" s="138">
        <v>38</v>
      </c>
      <c r="D30" s="10">
        <v>18364</v>
      </c>
      <c r="E30" s="10">
        <v>22579</v>
      </c>
      <c r="F30" s="11">
        <v>25309</v>
      </c>
    </row>
    <row r="31" spans="2:6" ht="16.5">
      <c r="B31" s="26"/>
      <c r="C31" s="30"/>
      <c r="D31" s="26"/>
      <c r="E31" s="26"/>
      <c r="F31" s="26"/>
    </row>
    <row r="32" spans="2:6" ht="17.25">
      <c r="B32" s="27" t="s">
        <v>34</v>
      </c>
      <c r="C32" s="30"/>
      <c r="D32" s="26"/>
      <c r="E32" s="26"/>
      <c r="F32" s="26"/>
    </row>
    <row r="33" spans="2:6" ht="15.75">
      <c r="B33" s="18" t="s">
        <v>24</v>
      </c>
      <c r="C33" s="19">
        <v>2025</v>
      </c>
      <c r="D33" s="19">
        <v>2024</v>
      </c>
      <c r="E33" s="19">
        <v>2023</v>
      </c>
      <c r="F33" s="20">
        <v>2022</v>
      </c>
    </row>
    <row r="34" spans="2:6" ht="15.75">
      <c r="B34" s="2" t="s">
        <v>35</v>
      </c>
      <c r="C34" s="139">
        <v>372.98</v>
      </c>
      <c r="D34" s="31" t="s">
        <v>25</v>
      </c>
      <c r="E34" s="31" t="s">
        <v>25</v>
      </c>
      <c r="F34" s="32" t="s">
        <v>25</v>
      </c>
    </row>
    <row r="35" spans="2:6" ht="15.75">
      <c r="B35" s="2" t="s">
        <v>36</v>
      </c>
      <c r="C35" s="139">
        <v>48.5</v>
      </c>
      <c r="D35" s="31">
        <v>42.05</v>
      </c>
      <c r="E35" s="31">
        <v>44.98</v>
      </c>
      <c r="F35" s="32">
        <v>36.65</v>
      </c>
    </row>
    <row r="36" spans="2:6" ht="15.75">
      <c r="B36" s="2" t="s">
        <v>26</v>
      </c>
      <c r="C36" s="135">
        <v>0</v>
      </c>
      <c r="D36" s="3">
        <v>0</v>
      </c>
      <c r="E36" s="3">
        <v>0</v>
      </c>
      <c r="F36" s="4">
        <v>0</v>
      </c>
    </row>
    <row r="37" spans="2:6" ht="15.75">
      <c r="B37" s="33"/>
      <c r="C37" s="34"/>
      <c r="D37" s="35"/>
      <c r="E37" s="35"/>
      <c r="F37" s="35"/>
    </row>
    <row r="38" spans="2:6" ht="16.5">
      <c r="B38" s="27" t="s">
        <v>27</v>
      </c>
      <c r="C38" s="30"/>
      <c r="D38" s="26"/>
      <c r="E38" s="26"/>
      <c r="F38" s="26"/>
    </row>
    <row r="39" spans="2:6" ht="15.75">
      <c r="B39" s="18" t="s">
        <v>24</v>
      </c>
      <c r="C39" s="19">
        <v>2025</v>
      </c>
      <c r="D39" s="19">
        <v>2024</v>
      </c>
      <c r="E39" s="19">
        <v>2023</v>
      </c>
      <c r="F39" s="20">
        <v>2022</v>
      </c>
    </row>
    <row r="40" spans="2:6" ht="15.75">
      <c r="B40" s="2" t="s">
        <v>37</v>
      </c>
      <c r="C40" s="135">
        <v>0</v>
      </c>
      <c r="D40" s="3">
        <v>0</v>
      </c>
      <c r="E40" s="3">
        <v>0</v>
      </c>
      <c r="F40" s="4">
        <v>0</v>
      </c>
    </row>
    <row r="41" spans="2:6" ht="15.75">
      <c r="B41" s="2" t="s">
        <v>38</v>
      </c>
      <c r="C41" s="135">
        <v>0</v>
      </c>
      <c r="D41" s="3">
        <v>0</v>
      </c>
      <c r="E41" s="3">
        <v>0</v>
      </c>
      <c r="F41" s="4">
        <v>0</v>
      </c>
    </row>
    <row r="42" spans="2:6" ht="15.75">
      <c r="B42" s="2" t="s">
        <v>28</v>
      </c>
      <c r="C42" s="135">
        <v>0</v>
      </c>
      <c r="D42" s="3">
        <v>0</v>
      </c>
      <c r="E42" s="3">
        <v>0</v>
      </c>
      <c r="F42" s="4">
        <v>0</v>
      </c>
    </row>
    <row r="43" spans="2:6" ht="15.75">
      <c r="B43" s="2" t="s">
        <v>29</v>
      </c>
      <c r="C43" s="135">
        <v>0</v>
      </c>
      <c r="D43" s="3">
        <v>0</v>
      </c>
      <c r="E43" s="3">
        <v>0</v>
      </c>
      <c r="F43" s="4">
        <v>0</v>
      </c>
    </row>
    <row r="44" spans="2:6" ht="15.75">
      <c r="B44" s="2" t="s">
        <v>30</v>
      </c>
      <c r="C44" s="135">
        <v>0</v>
      </c>
      <c r="D44" s="3">
        <v>0</v>
      </c>
      <c r="E44" s="3">
        <v>0</v>
      </c>
      <c r="F44" s="4">
        <v>0</v>
      </c>
    </row>
    <row r="45" spans="2:6" ht="16.5">
      <c r="B45" s="21" t="s">
        <v>31</v>
      </c>
      <c r="C45" s="22">
        <v>0</v>
      </c>
      <c r="D45" s="23">
        <v>0</v>
      </c>
      <c r="E45" s="23">
        <v>0</v>
      </c>
      <c r="F45" s="24">
        <v>0</v>
      </c>
    </row>
    <row r="46" spans="2:6" ht="16.5">
      <c r="B46" s="21" t="s">
        <v>32</v>
      </c>
      <c r="C46" s="22">
        <v>0</v>
      </c>
      <c r="D46" s="23">
        <v>0</v>
      </c>
      <c r="E46" s="23">
        <v>0</v>
      </c>
      <c r="F46" s="24">
        <v>0</v>
      </c>
    </row>
    <row r="47" spans="2:6"/>
  </sheetData>
  <pageMargins left="0.7" right="0.7" top="0.75" bottom="0.75" header="0.3" footer="0.3"/>
  <pageSetup scale="64" orientation="landscape"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6099A-CAA2-44A1-8043-0174A48B02B2}">
  <sheetPr>
    <tabColor theme="8"/>
    <pageSetUpPr fitToPage="1"/>
  </sheetPr>
  <dimension ref="A1:I55"/>
  <sheetViews>
    <sheetView showGridLines="0" showRowColHeaders="0" zoomScale="70" zoomScaleNormal="70" workbookViewId="0">
      <selection activeCell="C20" sqref="C20"/>
    </sheetView>
  </sheetViews>
  <sheetFormatPr defaultColWidth="0" defaultRowHeight="15" zeroHeight="1"/>
  <cols>
    <col min="1" max="1" width="44.5703125" customWidth="1"/>
    <col min="2" max="2" width="62.28515625" customWidth="1"/>
    <col min="3" max="6" width="19.7109375" customWidth="1"/>
    <col min="7" max="7" width="6.28515625" customWidth="1"/>
    <col min="8" max="9" width="0" hidden="1" customWidth="1"/>
    <col min="10" max="16384" width="3" hidden="1"/>
  </cols>
  <sheetData>
    <row r="1" spans="1:9"/>
    <row r="2" spans="1:9"/>
    <row r="3" spans="1:9">
      <c r="C3" s="1"/>
      <c r="D3" s="1"/>
      <c r="E3" s="1"/>
      <c r="F3" s="1"/>
    </row>
    <row r="4" spans="1:9">
      <c r="C4" s="1"/>
      <c r="D4" s="1"/>
      <c r="E4" s="1"/>
      <c r="F4" s="1"/>
    </row>
    <row r="5" spans="1:9"/>
    <row r="6" spans="1:9" ht="16.5">
      <c r="A6" s="47"/>
      <c r="B6" s="27" t="s">
        <v>39</v>
      </c>
      <c r="C6" s="28"/>
      <c r="D6" s="28"/>
      <c r="E6" s="28"/>
      <c r="F6" s="28"/>
    </row>
    <row r="7" spans="1:9" ht="16.5">
      <c r="A7" s="47"/>
      <c r="B7" s="48" t="s">
        <v>10</v>
      </c>
      <c r="C7" s="36">
        <v>2025</v>
      </c>
      <c r="D7" s="36">
        <v>2024</v>
      </c>
      <c r="E7" s="36">
        <v>2023</v>
      </c>
      <c r="F7" s="37">
        <v>2022</v>
      </c>
    </row>
    <row r="8" spans="1:9" ht="16.5">
      <c r="A8" s="47"/>
      <c r="B8" s="38" t="s">
        <v>40</v>
      </c>
      <c r="C8" s="39">
        <v>0.88</v>
      </c>
      <c r="D8" s="40">
        <v>0.78</v>
      </c>
      <c r="E8" s="40">
        <v>0.78</v>
      </c>
      <c r="F8" s="41">
        <v>0.78</v>
      </c>
    </row>
    <row r="9" spans="1:9" ht="16.5">
      <c r="A9" s="47"/>
      <c r="B9" s="38" t="s">
        <v>41</v>
      </c>
      <c r="C9" s="39">
        <v>1</v>
      </c>
      <c r="D9" s="40">
        <v>1</v>
      </c>
      <c r="E9" s="40">
        <v>1</v>
      </c>
      <c r="F9" s="41">
        <v>1</v>
      </c>
    </row>
    <row r="10" spans="1:9" ht="16.5">
      <c r="A10" s="47"/>
      <c r="B10" s="42" t="s">
        <v>42</v>
      </c>
      <c r="C10" s="49">
        <v>1</v>
      </c>
      <c r="D10" s="50">
        <v>1</v>
      </c>
      <c r="E10" s="50">
        <v>1</v>
      </c>
      <c r="F10" s="154">
        <v>1</v>
      </c>
    </row>
    <row r="11" spans="1:9" ht="16.5">
      <c r="A11" s="47"/>
      <c r="B11" s="42" t="s">
        <v>43</v>
      </c>
      <c r="C11" s="49">
        <v>1</v>
      </c>
      <c r="D11" s="50">
        <v>1</v>
      </c>
      <c r="E11" s="50">
        <v>1</v>
      </c>
      <c r="F11" s="154">
        <v>1</v>
      </c>
    </row>
    <row r="12" spans="1:9" ht="16.5">
      <c r="A12" s="47"/>
      <c r="B12" s="42" t="s">
        <v>44</v>
      </c>
      <c r="C12" s="49">
        <v>1</v>
      </c>
      <c r="D12" s="153">
        <v>1</v>
      </c>
      <c r="E12" s="153">
        <v>1</v>
      </c>
      <c r="F12" s="154">
        <v>1</v>
      </c>
    </row>
    <row r="13" spans="1:9" ht="16.5">
      <c r="A13" s="47"/>
      <c r="B13" s="38" t="s">
        <v>45</v>
      </c>
      <c r="C13" s="49">
        <v>0.98</v>
      </c>
      <c r="D13" s="53">
        <v>100</v>
      </c>
      <c r="E13" s="53">
        <v>100</v>
      </c>
      <c r="F13" s="51">
        <v>100</v>
      </c>
    </row>
    <row r="14" spans="1:9" ht="16.5">
      <c r="A14" s="47"/>
      <c r="B14" s="38" t="s">
        <v>46</v>
      </c>
      <c r="C14" s="52">
        <v>12</v>
      </c>
      <c r="D14" s="53">
        <v>13</v>
      </c>
      <c r="E14" s="53">
        <v>12</v>
      </c>
      <c r="F14" s="51">
        <v>11</v>
      </c>
    </row>
    <row r="15" spans="1:9" ht="16.5">
      <c r="A15" s="47"/>
      <c r="B15" s="38" t="s">
        <v>47</v>
      </c>
      <c r="C15" s="54">
        <v>9</v>
      </c>
      <c r="D15" s="55">
        <v>9</v>
      </c>
      <c r="E15" s="55">
        <v>8</v>
      </c>
      <c r="F15" s="56">
        <v>7</v>
      </c>
    </row>
    <row r="16" spans="1:9" ht="16.5">
      <c r="A16" s="47"/>
      <c r="B16" s="26"/>
      <c r="C16" s="26"/>
      <c r="D16" s="26"/>
      <c r="E16" s="26"/>
      <c r="F16" s="26"/>
      <c r="G16" s="5"/>
      <c r="H16" s="5"/>
      <c r="I16" s="6"/>
    </row>
    <row r="17" spans="1:6" ht="16.5">
      <c r="A17" s="47"/>
      <c r="B17" s="57" t="s">
        <v>48</v>
      </c>
      <c r="C17" s="26"/>
      <c r="D17" s="26"/>
      <c r="E17" s="26"/>
      <c r="F17" s="26"/>
    </row>
    <row r="18" spans="1:6" ht="16.5">
      <c r="A18" s="47"/>
      <c r="B18" s="58" t="s">
        <v>10</v>
      </c>
      <c r="C18" s="43">
        <v>2025</v>
      </c>
      <c r="D18" s="43">
        <v>2024</v>
      </c>
      <c r="E18" s="43">
        <v>2023</v>
      </c>
      <c r="F18" s="44">
        <v>2022</v>
      </c>
    </row>
    <row r="19" spans="1:6" ht="16.5">
      <c r="A19" s="47"/>
      <c r="B19" s="59" t="s">
        <v>49</v>
      </c>
      <c r="C19" s="60">
        <v>0.63</v>
      </c>
      <c r="D19" s="61">
        <v>0.67</v>
      </c>
      <c r="E19" s="61">
        <v>0.67</v>
      </c>
      <c r="F19" s="62">
        <v>0.67</v>
      </c>
    </row>
    <row r="20" spans="1:6" ht="16.5">
      <c r="A20" s="47"/>
      <c r="B20" s="59" t="s">
        <v>50</v>
      </c>
      <c r="C20" s="60">
        <v>0.38</v>
      </c>
      <c r="D20" s="61">
        <v>0.33</v>
      </c>
      <c r="E20" s="61">
        <v>0.33</v>
      </c>
      <c r="F20" s="62">
        <v>0.33</v>
      </c>
    </row>
    <row r="21" spans="1:6" ht="16.5">
      <c r="A21" s="47"/>
      <c r="B21" s="59" t="s">
        <v>69</v>
      </c>
      <c r="C21" s="60">
        <v>0</v>
      </c>
      <c r="D21" s="61">
        <v>0</v>
      </c>
      <c r="E21" s="61">
        <v>0</v>
      </c>
      <c r="F21" s="62">
        <v>0</v>
      </c>
    </row>
    <row r="22" spans="1:6" ht="16.5">
      <c r="A22" s="47"/>
      <c r="B22" s="59" t="s">
        <v>70</v>
      </c>
      <c r="C22" s="63">
        <v>62</v>
      </c>
      <c r="D22" s="64">
        <v>62</v>
      </c>
      <c r="E22" s="64">
        <v>61</v>
      </c>
      <c r="F22" s="65">
        <v>60</v>
      </c>
    </row>
    <row r="23" spans="1:6" ht="16.5">
      <c r="A23" s="47"/>
      <c r="B23" s="26"/>
      <c r="C23" s="26"/>
      <c r="D23" s="26"/>
      <c r="E23" s="26"/>
      <c r="F23" s="26"/>
    </row>
    <row r="24" spans="1:6" ht="16.5">
      <c r="A24" s="47"/>
      <c r="B24" s="57" t="s">
        <v>51</v>
      </c>
      <c r="C24" s="30"/>
      <c r="D24" s="26"/>
      <c r="E24" s="26"/>
      <c r="F24" s="26"/>
    </row>
    <row r="25" spans="1:6" ht="16.5">
      <c r="A25" s="47"/>
      <c r="B25" s="48" t="s">
        <v>10</v>
      </c>
      <c r="C25" s="36">
        <v>2025</v>
      </c>
      <c r="D25" s="36">
        <v>2024</v>
      </c>
      <c r="E25" s="36">
        <v>2023</v>
      </c>
      <c r="F25" s="37">
        <v>2022</v>
      </c>
    </row>
    <row r="26" spans="1:6" ht="16.5">
      <c r="A26" s="47"/>
      <c r="B26" s="66" t="s">
        <v>52</v>
      </c>
      <c r="C26" s="155">
        <v>0.99</v>
      </c>
      <c r="D26" s="157">
        <v>0.98</v>
      </c>
      <c r="E26" s="157">
        <v>0.98</v>
      </c>
      <c r="F26" s="158">
        <v>0.94</v>
      </c>
    </row>
    <row r="27" spans="1:6" ht="16.5">
      <c r="A27" s="47"/>
      <c r="B27" s="38" t="s">
        <v>53</v>
      </c>
      <c r="C27" s="156">
        <v>0.99</v>
      </c>
      <c r="D27" s="157">
        <v>0.99</v>
      </c>
      <c r="E27" s="157">
        <v>0.99</v>
      </c>
      <c r="F27" s="158">
        <v>0.98</v>
      </c>
    </row>
    <row r="28" spans="1:6" ht="16.5">
      <c r="A28" s="47"/>
      <c r="B28" s="26"/>
      <c r="C28" s="67"/>
      <c r="D28" s="67"/>
      <c r="E28" s="67"/>
      <c r="F28" s="67"/>
    </row>
    <row r="29" spans="1:6" ht="16.5">
      <c r="A29" s="47"/>
      <c r="B29" s="57" t="s">
        <v>54</v>
      </c>
      <c r="C29" s="68"/>
      <c r="D29" s="67"/>
      <c r="E29" s="67"/>
      <c r="F29" s="67"/>
    </row>
    <row r="30" spans="1:6" ht="16.5">
      <c r="A30" s="47"/>
      <c r="B30" s="69" t="s">
        <v>10</v>
      </c>
      <c r="C30" s="45">
        <v>2025</v>
      </c>
      <c r="D30" s="45">
        <v>2024</v>
      </c>
      <c r="E30" s="45">
        <v>2023</v>
      </c>
      <c r="F30" s="46">
        <v>2022</v>
      </c>
    </row>
    <row r="31" spans="1:6" ht="18">
      <c r="A31" s="47"/>
      <c r="B31" s="70" t="s">
        <v>71</v>
      </c>
      <c r="C31" s="71">
        <v>46285577</v>
      </c>
      <c r="D31" s="72">
        <v>46290608</v>
      </c>
      <c r="E31" s="72">
        <v>46479865</v>
      </c>
      <c r="F31" s="73">
        <v>47624958</v>
      </c>
    </row>
    <row r="32" spans="1:6" ht="16.5">
      <c r="A32" s="47"/>
      <c r="B32" s="74" t="s">
        <v>55</v>
      </c>
      <c r="C32" s="75">
        <v>4.95</v>
      </c>
      <c r="D32" s="76">
        <v>5.1100000000000003</v>
      </c>
      <c r="E32" s="76">
        <v>5.3</v>
      </c>
      <c r="F32" s="77">
        <v>5</v>
      </c>
    </row>
    <row r="33" spans="1:6" ht="16.5">
      <c r="A33" s="47"/>
      <c r="B33" s="26"/>
      <c r="C33" s="67"/>
      <c r="D33" s="67"/>
      <c r="E33" s="67"/>
      <c r="F33" s="67"/>
    </row>
    <row r="34" spans="1:6" ht="16.5">
      <c r="A34" s="47"/>
      <c r="B34" s="57" t="s">
        <v>56</v>
      </c>
      <c r="C34" s="68"/>
      <c r="D34" s="67"/>
      <c r="E34" s="67"/>
      <c r="F34" s="67"/>
    </row>
    <row r="35" spans="1:6" ht="16.5">
      <c r="A35" s="47"/>
      <c r="B35" s="48" t="s">
        <v>10</v>
      </c>
      <c r="C35" s="36">
        <v>2025</v>
      </c>
      <c r="D35" s="36">
        <v>2024</v>
      </c>
      <c r="E35" s="36">
        <v>2023</v>
      </c>
      <c r="F35" s="37">
        <v>2022</v>
      </c>
    </row>
    <row r="36" spans="1:6" ht="16.5">
      <c r="A36" s="47"/>
      <c r="B36" s="38" t="s">
        <v>57</v>
      </c>
      <c r="C36" s="54">
        <v>0</v>
      </c>
      <c r="D36" s="55">
        <v>0</v>
      </c>
      <c r="E36" s="55">
        <v>0</v>
      </c>
      <c r="F36" s="56">
        <v>0</v>
      </c>
    </row>
    <row r="37" spans="1:6" ht="16.5">
      <c r="A37" s="47"/>
      <c r="B37" s="38" t="s">
        <v>58</v>
      </c>
      <c r="C37" s="54">
        <v>0</v>
      </c>
      <c r="D37" s="55">
        <v>0</v>
      </c>
      <c r="E37" s="55">
        <v>0</v>
      </c>
      <c r="F37" s="56">
        <v>0</v>
      </c>
    </row>
    <row r="38" spans="1:6" ht="16.5">
      <c r="A38" s="47"/>
      <c r="B38" s="66" t="s">
        <v>59</v>
      </c>
      <c r="C38" s="54">
        <v>0</v>
      </c>
      <c r="D38" s="55">
        <v>0</v>
      </c>
      <c r="E38" s="55">
        <v>0</v>
      </c>
      <c r="F38" s="56">
        <v>0</v>
      </c>
    </row>
    <row r="39" spans="1:6" ht="16.5">
      <c r="A39" s="47"/>
      <c r="B39" s="38" t="s">
        <v>60</v>
      </c>
      <c r="C39" s="54">
        <v>0</v>
      </c>
      <c r="D39" s="55">
        <v>0</v>
      </c>
      <c r="E39" s="55">
        <v>0</v>
      </c>
      <c r="F39" s="56">
        <v>0</v>
      </c>
    </row>
    <row r="40" spans="1:6" ht="16.5">
      <c r="A40" s="47"/>
      <c r="B40" s="26"/>
      <c r="C40" s="67"/>
      <c r="D40" s="67"/>
      <c r="E40" s="67"/>
      <c r="F40" s="67"/>
    </row>
    <row r="41" spans="1:6" ht="16.5">
      <c r="A41" s="47"/>
      <c r="B41" s="57" t="s">
        <v>61</v>
      </c>
      <c r="C41" s="68"/>
      <c r="D41" s="67"/>
      <c r="E41" s="67"/>
      <c r="F41" s="67"/>
    </row>
    <row r="42" spans="1:6" ht="16.5">
      <c r="A42" s="47"/>
      <c r="B42" s="58" t="s">
        <v>10</v>
      </c>
      <c r="C42" s="43">
        <v>2025</v>
      </c>
      <c r="D42" s="43">
        <v>2024</v>
      </c>
      <c r="E42" s="43">
        <v>2023</v>
      </c>
      <c r="F42" s="44">
        <v>2022</v>
      </c>
    </row>
    <row r="43" spans="1:6" ht="28.5">
      <c r="A43" s="47"/>
      <c r="B43" s="78" t="s">
        <v>62</v>
      </c>
      <c r="C43" s="159">
        <v>1</v>
      </c>
      <c r="D43" s="160">
        <v>1</v>
      </c>
      <c r="E43" s="76" t="s">
        <v>6</v>
      </c>
      <c r="F43" s="77" t="s">
        <v>6</v>
      </c>
    </row>
    <row r="44" spans="1:6" ht="16.5">
      <c r="A44" s="47"/>
      <c r="B44" s="79"/>
      <c r="C44" s="80"/>
      <c r="D44" s="67"/>
      <c r="E44" s="67"/>
      <c r="F44" s="67"/>
    </row>
    <row r="45" spans="1:6" ht="16.5">
      <c r="A45" s="47"/>
      <c r="B45" s="26"/>
      <c r="C45" s="67"/>
      <c r="D45" s="67"/>
      <c r="E45" s="67"/>
      <c r="F45" s="67"/>
    </row>
    <row r="46" spans="1:6" ht="16.5">
      <c r="A46" s="47"/>
      <c r="B46" s="57" t="s">
        <v>63</v>
      </c>
      <c r="C46" s="68"/>
      <c r="D46" s="67"/>
      <c r="E46" s="67"/>
      <c r="F46" s="67"/>
    </row>
    <row r="47" spans="1:6" ht="16.5">
      <c r="A47" s="47"/>
      <c r="B47" s="58" t="s">
        <v>10</v>
      </c>
      <c r="C47" s="43">
        <v>2025</v>
      </c>
      <c r="D47" s="43">
        <v>2024</v>
      </c>
      <c r="E47" s="43">
        <v>2023</v>
      </c>
      <c r="F47" s="44">
        <v>2022</v>
      </c>
    </row>
    <row r="48" spans="1:6" ht="16.5">
      <c r="A48" s="47"/>
      <c r="B48" s="59" t="s">
        <v>64</v>
      </c>
      <c r="C48" s="63">
        <v>0</v>
      </c>
      <c r="D48" s="76">
        <v>0</v>
      </c>
      <c r="E48" s="76">
        <v>0</v>
      </c>
      <c r="F48" s="77">
        <v>0</v>
      </c>
    </row>
    <row r="49" spans="1:6" ht="16.5">
      <c r="A49" s="47"/>
      <c r="B49" s="59" t="s">
        <v>65</v>
      </c>
      <c r="C49" s="81">
        <v>1</v>
      </c>
      <c r="D49" s="82">
        <v>1</v>
      </c>
      <c r="E49" s="82">
        <v>1</v>
      </c>
      <c r="F49" s="83">
        <v>1</v>
      </c>
    </row>
    <row r="50" spans="1:6" ht="16.5">
      <c r="A50" s="47"/>
      <c r="B50" s="26"/>
      <c r="C50" s="67"/>
      <c r="D50" s="67"/>
      <c r="E50" s="67"/>
      <c r="F50" s="67"/>
    </row>
    <row r="51" spans="1:6" ht="16.5">
      <c r="A51" s="47"/>
      <c r="B51" s="57" t="s">
        <v>66</v>
      </c>
      <c r="C51" s="67"/>
      <c r="D51" s="67"/>
      <c r="E51" s="67"/>
      <c r="F51" s="67"/>
    </row>
    <row r="52" spans="1:6" ht="16.5">
      <c r="A52" s="47"/>
      <c r="B52" s="58" t="s">
        <v>10</v>
      </c>
      <c r="C52" s="43">
        <v>2025</v>
      </c>
      <c r="D52" s="43">
        <v>2024</v>
      </c>
      <c r="E52" s="43">
        <v>2023</v>
      </c>
      <c r="F52" s="44">
        <v>2022</v>
      </c>
    </row>
    <row r="53" spans="1:6" ht="16.5">
      <c r="A53" s="47"/>
      <c r="B53" s="59" t="s">
        <v>67</v>
      </c>
      <c r="C53" s="84">
        <v>134502</v>
      </c>
      <c r="D53" s="72">
        <v>90757</v>
      </c>
      <c r="E53" s="72">
        <v>91582</v>
      </c>
      <c r="F53" s="73">
        <v>72480</v>
      </c>
    </row>
    <row r="54" spans="1:6" ht="28.5">
      <c r="A54" s="47"/>
      <c r="B54" s="78" t="s">
        <v>68</v>
      </c>
      <c r="C54" s="81">
        <v>0.92</v>
      </c>
      <c r="D54" s="82">
        <v>0.92</v>
      </c>
      <c r="E54" s="82">
        <v>0.55000000000000004</v>
      </c>
      <c r="F54" s="83">
        <v>0.81</v>
      </c>
    </row>
    <row r="55" spans="1:6"/>
  </sheetData>
  <pageMargins left="0.7" right="0.7" top="0.75" bottom="0.75" header="0.3" footer="0.3"/>
  <pageSetup scale="64" fitToHeight="0" orientation="landscape"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1B0DD-4018-4486-809C-A2F8181BEBAC}">
  <sheetPr>
    <tabColor rgb="FF93C6D6"/>
    <pageSetUpPr fitToPage="1"/>
  </sheetPr>
  <dimension ref="A1:I73"/>
  <sheetViews>
    <sheetView showGridLines="0" showRowColHeaders="0" zoomScale="70" zoomScaleNormal="70" workbookViewId="0">
      <selection activeCell="C38" sqref="C38"/>
    </sheetView>
  </sheetViews>
  <sheetFormatPr defaultColWidth="0" defaultRowHeight="15" zeroHeight="1"/>
  <cols>
    <col min="1" max="1" width="44.5703125" customWidth="1"/>
    <col min="2" max="2" width="62.5703125" customWidth="1"/>
    <col min="3" max="6" width="19.7109375" customWidth="1"/>
    <col min="7" max="7" width="5.28515625" customWidth="1"/>
    <col min="8" max="9" width="0" hidden="1" customWidth="1"/>
    <col min="10" max="16384" width="3" hidden="1"/>
  </cols>
  <sheetData>
    <row r="1" spans="2:9"/>
    <row r="2" spans="2:9"/>
    <row r="3" spans="2:9">
      <c r="C3" s="1"/>
      <c r="D3" s="1"/>
      <c r="E3" s="1"/>
      <c r="F3" s="1"/>
    </row>
    <row r="4" spans="2:9">
      <c r="C4" s="85"/>
      <c r="D4" s="85"/>
      <c r="E4" s="85"/>
      <c r="F4" s="85"/>
    </row>
    <row r="5" spans="2:9" ht="15.75">
      <c r="E5" s="33"/>
    </row>
    <row r="6" spans="2:9" ht="16.5" customHeight="1">
      <c r="B6" s="27" t="s">
        <v>438</v>
      </c>
      <c r="C6" s="28"/>
      <c r="D6" s="28"/>
      <c r="E6" s="28"/>
      <c r="F6" s="28"/>
    </row>
    <row r="7" spans="2:9" ht="16.5" customHeight="1">
      <c r="B7" s="91" t="s">
        <v>10</v>
      </c>
      <c r="C7" s="89">
        <v>2025</v>
      </c>
      <c r="D7" s="89">
        <v>2024</v>
      </c>
      <c r="E7" s="89">
        <v>2023</v>
      </c>
      <c r="F7" s="90">
        <v>2022</v>
      </c>
    </row>
    <row r="8" spans="2:9" ht="16.5" customHeight="1">
      <c r="B8" s="66" t="s">
        <v>73</v>
      </c>
      <c r="C8" s="121">
        <v>16</v>
      </c>
      <c r="D8" s="92">
        <v>18</v>
      </c>
      <c r="E8" s="92">
        <v>17</v>
      </c>
      <c r="F8" s="93">
        <v>18</v>
      </c>
    </row>
    <row r="9" spans="2:9" ht="16.5" customHeight="1">
      <c r="B9" s="66" t="s">
        <v>74</v>
      </c>
      <c r="C9" s="121">
        <v>2</v>
      </c>
      <c r="D9" s="94">
        <v>4</v>
      </c>
      <c r="E9" s="94">
        <v>3</v>
      </c>
      <c r="F9" s="93">
        <v>2</v>
      </c>
    </row>
    <row r="10" spans="2:9" ht="16.5" customHeight="1">
      <c r="B10" s="26"/>
      <c r="C10" s="26"/>
      <c r="D10" s="26"/>
      <c r="E10" s="26"/>
      <c r="F10" s="26"/>
    </row>
    <row r="11" spans="2:9" ht="16.5" customHeight="1">
      <c r="B11" s="30" t="s">
        <v>75</v>
      </c>
      <c r="C11" s="26"/>
      <c r="D11" s="26"/>
      <c r="E11" s="26"/>
      <c r="F11" s="26"/>
      <c r="G11" s="5"/>
      <c r="H11" s="5"/>
      <c r="I11" s="6"/>
    </row>
    <row r="12" spans="2:9" ht="16.5" customHeight="1">
      <c r="B12" s="91" t="s">
        <v>10</v>
      </c>
      <c r="C12" s="89">
        <v>2025</v>
      </c>
      <c r="D12" s="89">
        <v>2024</v>
      </c>
      <c r="E12" s="89">
        <v>2023</v>
      </c>
      <c r="F12" s="90">
        <v>2022</v>
      </c>
    </row>
    <row r="13" spans="2:9" ht="16.5" customHeight="1">
      <c r="B13" s="38" t="s">
        <v>76</v>
      </c>
      <c r="C13" s="120">
        <v>2</v>
      </c>
      <c r="D13" s="95">
        <v>2</v>
      </c>
      <c r="E13" s="95">
        <v>1</v>
      </c>
      <c r="F13" s="96">
        <v>1</v>
      </c>
    </row>
    <row r="14" spans="2:9" ht="16.5" customHeight="1">
      <c r="B14" s="38" t="s">
        <v>77</v>
      </c>
      <c r="C14" s="120">
        <v>5</v>
      </c>
      <c r="D14" s="95">
        <v>8</v>
      </c>
      <c r="E14" s="95">
        <v>9</v>
      </c>
      <c r="F14" s="96">
        <v>10</v>
      </c>
    </row>
    <row r="15" spans="2:9" ht="16.5" customHeight="1">
      <c r="B15" s="38" t="s">
        <v>78</v>
      </c>
      <c r="C15" s="120">
        <v>9</v>
      </c>
      <c r="D15" s="95">
        <v>8</v>
      </c>
      <c r="E15" s="95">
        <v>7</v>
      </c>
      <c r="F15" s="96">
        <v>7</v>
      </c>
    </row>
    <row r="16" spans="2:9" ht="16.5" customHeight="1">
      <c r="B16" s="26"/>
      <c r="C16" s="26"/>
      <c r="D16" s="26"/>
      <c r="E16" s="26"/>
      <c r="F16" s="26"/>
    </row>
    <row r="17" spans="2:6" ht="16.5" customHeight="1">
      <c r="B17" s="30" t="s">
        <v>436</v>
      </c>
      <c r="C17" s="30"/>
      <c r="D17" s="26"/>
      <c r="E17" s="26"/>
      <c r="F17" s="26"/>
    </row>
    <row r="18" spans="2:6" ht="16.5" customHeight="1">
      <c r="B18" s="91" t="s">
        <v>10</v>
      </c>
      <c r="C18" s="89">
        <v>2025</v>
      </c>
      <c r="D18" s="89">
        <v>2024</v>
      </c>
      <c r="E18" s="89">
        <v>2023</v>
      </c>
      <c r="F18" s="90">
        <v>2022</v>
      </c>
    </row>
    <row r="19" spans="2:6" ht="16.5" customHeight="1">
      <c r="B19" s="110" t="s">
        <v>79</v>
      </c>
      <c r="C19" s="111"/>
      <c r="D19" s="112"/>
      <c r="E19" s="112"/>
      <c r="F19" s="113"/>
    </row>
    <row r="20" spans="2:6" ht="16.5" customHeight="1">
      <c r="B20" s="97" t="s">
        <v>80</v>
      </c>
      <c r="C20" s="109">
        <v>0</v>
      </c>
      <c r="D20" s="55">
        <v>1</v>
      </c>
      <c r="E20" s="55">
        <v>0</v>
      </c>
      <c r="F20" s="56">
        <v>0</v>
      </c>
    </row>
    <row r="21" spans="2:6" ht="16.5" customHeight="1">
      <c r="B21" s="97" t="s">
        <v>81</v>
      </c>
      <c r="C21" s="109">
        <v>0</v>
      </c>
      <c r="D21" s="55">
        <v>0</v>
      </c>
      <c r="E21" s="55">
        <v>0</v>
      </c>
      <c r="F21" s="56">
        <v>0</v>
      </c>
    </row>
    <row r="22" spans="2:6" ht="16.5" customHeight="1">
      <c r="B22" s="97" t="s">
        <v>82</v>
      </c>
      <c r="C22" s="109">
        <v>0</v>
      </c>
      <c r="D22" s="55">
        <v>0</v>
      </c>
      <c r="E22" s="55">
        <v>0</v>
      </c>
      <c r="F22" s="56">
        <v>0</v>
      </c>
    </row>
    <row r="23" spans="2:6" ht="16.5" customHeight="1">
      <c r="B23" s="110" t="s">
        <v>83</v>
      </c>
      <c r="C23" s="111"/>
      <c r="D23" s="112"/>
      <c r="E23" s="112"/>
      <c r="F23" s="113"/>
    </row>
    <row r="24" spans="2:6" ht="16.5" customHeight="1">
      <c r="B24" s="97" t="s">
        <v>80</v>
      </c>
      <c r="C24" s="109">
        <v>0</v>
      </c>
      <c r="D24" s="55">
        <v>0</v>
      </c>
      <c r="E24" s="55">
        <v>0</v>
      </c>
      <c r="F24" s="56">
        <v>1</v>
      </c>
    </row>
    <row r="25" spans="2:6" ht="16.5" customHeight="1">
      <c r="B25" s="97" t="s">
        <v>81</v>
      </c>
      <c r="C25" s="109">
        <v>0</v>
      </c>
      <c r="D25" s="55">
        <v>0</v>
      </c>
      <c r="E25" s="55">
        <v>0</v>
      </c>
      <c r="F25" s="56">
        <v>1</v>
      </c>
    </row>
    <row r="26" spans="2:6" ht="16.5" customHeight="1">
      <c r="B26" s="97" t="s">
        <v>82</v>
      </c>
      <c r="C26" s="109">
        <v>0</v>
      </c>
      <c r="D26" s="55">
        <v>0</v>
      </c>
      <c r="E26" s="55">
        <v>0</v>
      </c>
      <c r="F26" s="56">
        <v>0</v>
      </c>
    </row>
    <row r="27" spans="2:6" ht="16.5" customHeight="1">
      <c r="B27" s="114" t="s">
        <v>84</v>
      </c>
      <c r="C27" s="115">
        <v>0</v>
      </c>
      <c r="D27" s="112">
        <v>1</v>
      </c>
      <c r="E27" s="112">
        <v>0</v>
      </c>
      <c r="F27" s="113">
        <v>1</v>
      </c>
    </row>
    <row r="28" spans="2:6" ht="16.5" customHeight="1">
      <c r="B28" s="26"/>
      <c r="C28" s="67"/>
      <c r="D28" s="67"/>
      <c r="E28" s="67"/>
      <c r="F28" s="67"/>
    </row>
    <row r="29" spans="2:6" ht="16.5" customHeight="1">
      <c r="B29" s="30" t="s">
        <v>85</v>
      </c>
      <c r="C29" s="68"/>
      <c r="D29" s="67"/>
      <c r="E29" s="67"/>
      <c r="F29" s="67"/>
    </row>
    <row r="30" spans="2:6" ht="16.5" customHeight="1">
      <c r="B30" s="91" t="s">
        <v>10</v>
      </c>
      <c r="C30" s="89">
        <v>2025</v>
      </c>
      <c r="D30" s="89">
        <v>2024</v>
      </c>
      <c r="E30" s="89">
        <v>2023</v>
      </c>
      <c r="F30" s="90">
        <v>2022</v>
      </c>
    </row>
    <row r="31" spans="2:6" ht="16.5" customHeight="1">
      <c r="B31" s="38" t="s">
        <v>440</v>
      </c>
      <c r="C31" s="122">
        <v>0.18</v>
      </c>
      <c r="D31" s="98">
        <v>0</v>
      </c>
      <c r="E31" s="98">
        <v>0.09</v>
      </c>
      <c r="F31" s="99">
        <v>0</v>
      </c>
    </row>
    <row r="32" spans="2:6" ht="16.5" customHeight="1">
      <c r="B32" s="38" t="s">
        <v>86</v>
      </c>
      <c r="C32" s="122">
        <v>0</v>
      </c>
      <c r="D32" s="98">
        <v>0.18</v>
      </c>
      <c r="E32" s="98">
        <v>0</v>
      </c>
      <c r="F32" s="99">
        <v>0</v>
      </c>
    </row>
    <row r="33" spans="2:6" ht="16.5" customHeight="1">
      <c r="B33" s="66" t="s">
        <v>87</v>
      </c>
      <c r="C33" s="123">
        <v>0.12</v>
      </c>
      <c r="D33" s="98">
        <v>0.06</v>
      </c>
      <c r="E33" s="98">
        <v>0.06</v>
      </c>
      <c r="F33" s="99">
        <v>0</v>
      </c>
    </row>
    <row r="34" spans="2:6" ht="16.5" customHeight="1">
      <c r="B34" s="26"/>
      <c r="C34" s="67"/>
      <c r="D34" s="67"/>
      <c r="E34" s="67"/>
      <c r="F34" s="67"/>
    </row>
    <row r="35" spans="2:6" ht="16.5" customHeight="1">
      <c r="B35" s="30" t="s">
        <v>88</v>
      </c>
      <c r="C35" s="68"/>
      <c r="D35" s="67"/>
      <c r="E35" s="67"/>
      <c r="F35" s="67"/>
    </row>
    <row r="36" spans="2:6" ht="16.5" customHeight="1">
      <c r="B36" s="86" t="s">
        <v>10</v>
      </c>
      <c r="C36" s="87">
        <v>2025</v>
      </c>
      <c r="D36" s="87">
        <v>2024</v>
      </c>
      <c r="E36" s="87">
        <v>2023</v>
      </c>
      <c r="F36" s="88">
        <v>2022</v>
      </c>
    </row>
    <row r="37" spans="2:6" ht="16.5" customHeight="1">
      <c r="B37" s="59" t="s">
        <v>89</v>
      </c>
      <c r="C37" s="125">
        <v>6</v>
      </c>
      <c r="D37" s="76">
        <v>6</v>
      </c>
      <c r="E37" s="76">
        <v>6</v>
      </c>
      <c r="F37" s="77">
        <v>6</v>
      </c>
    </row>
    <row r="38" spans="2:6" ht="16.5" customHeight="1">
      <c r="B38" s="59" t="s">
        <v>90</v>
      </c>
      <c r="C38" s="124">
        <f>6/16</f>
        <v>0.375</v>
      </c>
      <c r="D38" s="82">
        <f>6/18</f>
        <v>0.33333333333333331</v>
      </c>
      <c r="E38" s="82">
        <v>0.35</v>
      </c>
      <c r="F38" s="83">
        <v>0.33</v>
      </c>
    </row>
    <row r="39" spans="2:6" ht="16.5" customHeight="1">
      <c r="B39" s="59" t="s">
        <v>91</v>
      </c>
      <c r="C39" s="124">
        <f>2/6</f>
        <v>0.33333333333333331</v>
      </c>
      <c r="D39" s="82">
        <f>2/8</f>
        <v>0.25</v>
      </c>
      <c r="E39" s="82">
        <v>0.25</v>
      </c>
      <c r="F39" s="83">
        <v>0.25</v>
      </c>
    </row>
    <row r="40" spans="2:6" ht="16.5" customHeight="1">
      <c r="B40" s="59" t="s">
        <v>92</v>
      </c>
      <c r="C40" s="124">
        <f>2/6</f>
        <v>0.33333333333333331</v>
      </c>
      <c r="D40" s="82">
        <f>2/8</f>
        <v>0.25</v>
      </c>
      <c r="E40" s="82">
        <v>0.25</v>
      </c>
      <c r="F40" s="83">
        <v>0.25</v>
      </c>
    </row>
    <row r="41" spans="2:6" ht="16.5" customHeight="1">
      <c r="B41" s="59" t="s">
        <v>93</v>
      </c>
      <c r="C41" s="124">
        <f>2/16</f>
        <v>0.125</v>
      </c>
      <c r="D41" s="82">
        <v>0.11</v>
      </c>
      <c r="E41" s="82">
        <v>0.06</v>
      </c>
      <c r="F41" s="83">
        <v>0.06</v>
      </c>
    </row>
    <row r="42" spans="2:6" ht="16.5" customHeight="1">
      <c r="B42" s="78" t="s">
        <v>441</v>
      </c>
      <c r="C42" s="124">
        <f>1/16</f>
        <v>6.25E-2</v>
      </c>
      <c r="D42" s="82">
        <f>1/18</f>
        <v>5.5555555555555552E-2</v>
      </c>
      <c r="E42" s="82">
        <v>0</v>
      </c>
      <c r="F42" s="83">
        <v>0</v>
      </c>
    </row>
    <row r="43" spans="2:6" ht="16.5" customHeight="1">
      <c r="B43" s="59" t="s">
        <v>94</v>
      </c>
      <c r="C43" s="124">
        <f>2/16</f>
        <v>0.125</v>
      </c>
      <c r="D43" s="82">
        <v>0.11</v>
      </c>
      <c r="E43" s="82">
        <v>0.06</v>
      </c>
      <c r="F43" s="83">
        <v>0.06</v>
      </c>
    </row>
    <row r="44" spans="2:6" ht="16.5" customHeight="1">
      <c r="B44" s="26"/>
      <c r="C44" s="67"/>
      <c r="D44" s="67"/>
      <c r="E44" s="67"/>
      <c r="F44" s="67"/>
    </row>
    <row r="45" spans="2:6" ht="16.5" customHeight="1">
      <c r="B45" s="30" t="s">
        <v>95</v>
      </c>
      <c r="C45" s="68"/>
      <c r="D45" s="67"/>
      <c r="E45" s="67"/>
      <c r="F45" s="67"/>
    </row>
    <row r="46" spans="2:6" ht="16.5" customHeight="1">
      <c r="B46" s="86" t="s">
        <v>10</v>
      </c>
      <c r="C46" s="87">
        <v>2025</v>
      </c>
      <c r="D46" s="87">
        <v>2024</v>
      </c>
      <c r="E46" s="87">
        <v>2023</v>
      </c>
      <c r="F46" s="88">
        <v>2022</v>
      </c>
    </row>
    <row r="47" spans="2:6" ht="16.5">
      <c r="B47" s="78" t="s">
        <v>96</v>
      </c>
      <c r="C47" s="161">
        <v>0</v>
      </c>
      <c r="D47" s="162">
        <v>0</v>
      </c>
      <c r="E47" s="101">
        <v>0</v>
      </c>
      <c r="F47" s="102">
        <v>0</v>
      </c>
    </row>
    <row r="48" spans="2:6" ht="16.5">
      <c r="B48" s="78" t="s">
        <v>97</v>
      </c>
      <c r="C48" s="161">
        <v>1</v>
      </c>
      <c r="D48" s="162">
        <v>1</v>
      </c>
      <c r="E48" s="101">
        <v>1</v>
      </c>
      <c r="F48" s="102">
        <v>1</v>
      </c>
    </row>
    <row r="49" spans="2:6" ht="16.5">
      <c r="B49" s="78" t="s">
        <v>98</v>
      </c>
      <c r="C49" s="126">
        <v>0</v>
      </c>
      <c r="D49" s="100">
        <v>0</v>
      </c>
      <c r="E49" s="100">
        <v>0</v>
      </c>
      <c r="F49" s="103">
        <v>0</v>
      </c>
    </row>
    <row r="50" spans="2:6" ht="16.5">
      <c r="B50" s="78" t="s">
        <v>99</v>
      </c>
      <c r="C50" s="126">
        <v>0</v>
      </c>
      <c r="D50" s="100">
        <v>0</v>
      </c>
      <c r="E50" s="100">
        <v>0</v>
      </c>
      <c r="F50" s="103">
        <v>0</v>
      </c>
    </row>
    <row r="51" spans="2:6" ht="16.5">
      <c r="B51" s="78" t="s">
        <v>100</v>
      </c>
      <c r="C51" s="126">
        <v>0</v>
      </c>
      <c r="D51" s="100">
        <v>0</v>
      </c>
      <c r="E51" s="100">
        <v>0</v>
      </c>
      <c r="F51" s="103">
        <v>0</v>
      </c>
    </row>
    <row r="52" spans="2:6" ht="16.5">
      <c r="B52" s="78" t="s">
        <v>101</v>
      </c>
      <c r="C52" s="126">
        <v>0</v>
      </c>
      <c r="D52" s="100">
        <v>0</v>
      </c>
      <c r="E52" s="100">
        <v>0</v>
      </c>
      <c r="F52" s="103">
        <v>0</v>
      </c>
    </row>
    <row r="53" spans="2:6" ht="20.65" customHeight="1">
      <c r="B53" s="78" t="s">
        <v>102</v>
      </c>
      <c r="C53" s="126">
        <v>0</v>
      </c>
      <c r="D53" s="100">
        <v>0</v>
      </c>
      <c r="E53" s="100">
        <v>0</v>
      </c>
      <c r="F53" s="103">
        <v>0</v>
      </c>
    </row>
    <row r="54" spans="2:6" ht="28.5">
      <c r="B54" s="78" t="s">
        <v>103</v>
      </c>
      <c r="C54" s="127">
        <v>1</v>
      </c>
      <c r="D54" s="101">
        <v>1</v>
      </c>
      <c r="E54" s="101">
        <v>1</v>
      </c>
      <c r="F54" s="102">
        <v>1</v>
      </c>
    </row>
    <row r="55" spans="2:6" ht="16.5">
      <c r="B55" s="78" t="s">
        <v>104</v>
      </c>
      <c r="C55" s="127">
        <v>1</v>
      </c>
      <c r="D55" s="101">
        <v>1</v>
      </c>
      <c r="E55" s="101" t="s">
        <v>105</v>
      </c>
      <c r="F55" s="102" t="s">
        <v>105</v>
      </c>
    </row>
    <row r="56" spans="2:6" ht="30">
      <c r="B56" s="78" t="s">
        <v>439</v>
      </c>
      <c r="C56" s="127">
        <v>1</v>
      </c>
      <c r="D56" s="101">
        <v>1</v>
      </c>
      <c r="E56" s="101">
        <v>1</v>
      </c>
      <c r="F56" s="102">
        <v>1</v>
      </c>
    </row>
    <row r="57" spans="2:6" ht="16.5">
      <c r="B57" s="30"/>
      <c r="C57" s="68"/>
      <c r="D57" s="67"/>
      <c r="E57" s="67"/>
      <c r="F57" s="67"/>
    </row>
    <row r="58" spans="2:6" ht="16.5">
      <c r="B58" s="30" t="s">
        <v>503</v>
      </c>
    </row>
    <row r="59" spans="2:6" ht="15.75">
      <c r="B59" s="86" t="s">
        <v>10</v>
      </c>
      <c r="C59" s="87">
        <v>2025</v>
      </c>
      <c r="D59" s="87">
        <v>2024</v>
      </c>
      <c r="E59" s="87">
        <v>2023</v>
      </c>
      <c r="F59" s="88">
        <v>2022</v>
      </c>
    </row>
    <row r="60" spans="2:6" ht="16.5">
      <c r="B60" s="59" t="s">
        <v>106</v>
      </c>
      <c r="C60" s="126"/>
      <c r="D60" s="76"/>
      <c r="E60" s="76"/>
      <c r="F60" s="77"/>
    </row>
    <row r="61" spans="2:6" ht="16.5">
      <c r="B61" s="104" t="s">
        <v>107</v>
      </c>
      <c r="C61" s="126">
        <v>27.8</v>
      </c>
      <c r="D61" s="105">
        <v>21.9</v>
      </c>
      <c r="E61" s="105">
        <v>35</v>
      </c>
      <c r="F61" s="106" t="s">
        <v>105</v>
      </c>
    </row>
    <row r="62" spans="2:6" ht="16.5">
      <c r="B62" s="104" t="s">
        <v>108</v>
      </c>
      <c r="C62" s="126">
        <v>22.1</v>
      </c>
      <c r="D62" s="105">
        <v>45.9</v>
      </c>
      <c r="E62" s="105">
        <v>47.3</v>
      </c>
      <c r="F62" s="106" t="s">
        <v>105</v>
      </c>
    </row>
    <row r="63" spans="2:6" ht="16.5">
      <c r="B63" s="59" t="s">
        <v>109</v>
      </c>
      <c r="C63" s="126">
        <v>40.299999999999997</v>
      </c>
      <c r="D63" s="105">
        <v>107.7</v>
      </c>
      <c r="E63" s="105">
        <v>94.4</v>
      </c>
      <c r="F63" s="106" t="s">
        <v>105</v>
      </c>
    </row>
    <row r="64" spans="2:6" ht="16.5">
      <c r="B64" s="59" t="s">
        <v>110</v>
      </c>
      <c r="C64" s="126">
        <v>34.6</v>
      </c>
      <c r="D64" s="105">
        <v>43.6</v>
      </c>
      <c r="E64" s="105">
        <v>52.4</v>
      </c>
      <c r="F64" s="106" t="s">
        <v>105</v>
      </c>
    </row>
    <row r="65" spans="2:6" ht="16.5">
      <c r="B65" s="59" t="s">
        <v>111</v>
      </c>
      <c r="C65" s="126">
        <v>3.5</v>
      </c>
      <c r="D65" s="105">
        <v>3.5</v>
      </c>
      <c r="E65" s="105">
        <v>3.5</v>
      </c>
      <c r="F65" s="106">
        <v>3</v>
      </c>
    </row>
    <row r="66" spans="2:6" ht="16.5">
      <c r="B66" s="59" t="s">
        <v>113</v>
      </c>
      <c r="C66" s="126">
        <v>2</v>
      </c>
      <c r="D66" s="105">
        <v>1.8</v>
      </c>
      <c r="E66" s="105" t="s">
        <v>105</v>
      </c>
      <c r="F66" s="106" t="s">
        <v>105</v>
      </c>
    </row>
    <row r="67" spans="2:6" ht="15.75">
      <c r="B67" s="116" t="s">
        <v>112</v>
      </c>
      <c r="C67" s="117">
        <v>24.3</v>
      </c>
      <c r="D67" s="118">
        <v>33.799999999999997</v>
      </c>
      <c r="E67" s="118">
        <f>AVERAGE(E61:E62)</f>
        <v>41.15</v>
      </c>
      <c r="F67" s="119" t="s">
        <v>105</v>
      </c>
    </row>
    <row r="68" spans="2:6" ht="15.75">
      <c r="B68" s="26"/>
      <c r="C68" s="67"/>
      <c r="D68" s="67"/>
      <c r="E68" s="67"/>
      <c r="F68" s="67"/>
    </row>
    <row r="69" spans="2:6" ht="16.5">
      <c r="B69" s="30" t="s">
        <v>66</v>
      </c>
      <c r="C69" s="67"/>
      <c r="D69" s="67"/>
      <c r="E69" s="67"/>
      <c r="F69" s="67"/>
    </row>
    <row r="70" spans="2:6" ht="15.75">
      <c r="B70" s="91" t="s">
        <v>10</v>
      </c>
      <c r="C70" s="89">
        <v>2025</v>
      </c>
      <c r="D70" s="89">
        <v>2024</v>
      </c>
      <c r="E70" s="89">
        <v>2023</v>
      </c>
      <c r="F70" s="90">
        <v>2022</v>
      </c>
    </row>
    <row r="71" spans="2:6" ht="16.5">
      <c r="B71" s="38" t="s">
        <v>67</v>
      </c>
      <c r="C71" s="128">
        <v>134502</v>
      </c>
      <c r="D71" s="107">
        <v>90757</v>
      </c>
      <c r="E71" s="107">
        <v>91582</v>
      </c>
      <c r="F71" s="108">
        <v>72480</v>
      </c>
    </row>
    <row r="72" spans="2:6" ht="28.5">
      <c r="B72" s="66" t="s">
        <v>68</v>
      </c>
      <c r="C72" s="129">
        <v>0.92</v>
      </c>
      <c r="D72" s="98">
        <v>0.92</v>
      </c>
      <c r="E72" s="98">
        <v>0.55000000000000004</v>
      </c>
      <c r="F72" s="99">
        <v>0.81</v>
      </c>
    </row>
    <row r="73" spans="2:6"/>
  </sheetData>
  <pageMargins left="0.7" right="0.7" top="0.75" bottom="0.75" header="0.3" footer="0.3"/>
  <pageSetup scale="65" fitToHeight="0" orientation="landscape"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45EDA-30CC-44B4-8EBD-FE5F4553674B}">
  <sheetPr>
    <tabColor theme="5"/>
    <pageSetUpPr fitToPage="1"/>
  </sheetPr>
  <dimension ref="A1:I21"/>
  <sheetViews>
    <sheetView showGridLines="0" showRowColHeaders="0" zoomScale="70" zoomScaleNormal="70" workbookViewId="0">
      <selection activeCell="D17" sqref="D17"/>
    </sheetView>
  </sheetViews>
  <sheetFormatPr defaultColWidth="0" defaultRowHeight="15" zeroHeight="1"/>
  <cols>
    <col min="1" max="1" width="44.5703125" customWidth="1"/>
    <col min="2" max="2" width="62.42578125" customWidth="1"/>
    <col min="3" max="6" width="19.7109375" customWidth="1"/>
    <col min="7" max="7" width="4.7109375" customWidth="1"/>
    <col min="8" max="9" width="0" hidden="1" customWidth="1"/>
    <col min="10" max="16384" width="3" hidden="1"/>
  </cols>
  <sheetData>
    <row r="1" spans="1:9"/>
    <row r="2" spans="1:9"/>
    <row r="3" spans="1:9">
      <c r="C3" s="1"/>
      <c r="D3" s="1"/>
      <c r="E3" s="1"/>
      <c r="F3" s="1"/>
    </row>
    <row r="4" spans="1:9">
      <c r="C4" s="85"/>
      <c r="D4" s="85"/>
      <c r="E4" s="85"/>
      <c r="F4" s="85"/>
    </row>
    <row r="5" spans="1:9" ht="15.75">
      <c r="E5" s="33"/>
    </row>
    <row r="6" spans="1:9" ht="16.5" customHeight="1">
      <c r="A6" s="47"/>
      <c r="B6" s="27" t="s">
        <v>123</v>
      </c>
      <c r="C6" s="28"/>
      <c r="D6" s="28"/>
      <c r="E6" s="28"/>
      <c r="F6" s="28"/>
    </row>
    <row r="7" spans="1:9" ht="16.5" customHeight="1">
      <c r="A7" s="47"/>
      <c r="B7" s="133" t="s">
        <v>10</v>
      </c>
      <c r="C7" s="130">
        <v>2025</v>
      </c>
      <c r="D7" s="130">
        <v>2024</v>
      </c>
      <c r="E7" s="130">
        <v>2023</v>
      </c>
      <c r="F7" s="131">
        <v>2022</v>
      </c>
    </row>
    <row r="8" spans="1:9" ht="16.5" customHeight="1">
      <c r="A8" s="47"/>
      <c r="B8" s="66" t="s">
        <v>114</v>
      </c>
      <c r="C8" s="163">
        <v>0</v>
      </c>
      <c r="D8" s="164">
        <v>0</v>
      </c>
      <c r="E8" s="164">
        <v>0</v>
      </c>
      <c r="F8" s="164">
        <v>0</v>
      </c>
    </row>
    <row r="9" spans="1:9" ht="16.5" customHeight="1">
      <c r="A9" s="47"/>
      <c r="B9" s="66" t="s">
        <v>119</v>
      </c>
      <c r="C9" s="163">
        <v>0</v>
      </c>
      <c r="D9" s="164">
        <v>0</v>
      </c>
      <c r="E9" s="164">
        <v>0</v>
      </c>
      <c r="F9" s="164">
        <v>0</v>
      </c>
    </row>
    <row r="10" spans="1:9" ht="16.5" customHeight="1">
      <c r="A10" s="47"/>
      <c r="B10" s="66" t="s">
        <v>120</v>
      </c>
      <c r="C10" s="163">
        <v>0</v>
      </c>
      <c r="D10" s="164">
        <v>0</v>
      </c>
      <c r="E10" s="164">
        <v>0</v>
      </c>
      <c r="F10" s="164">
        <v>0</v>
      </c>
    </row>
    <row r="11" spans="1:9" ht="16.5" customHeight="1">
      <c r="A11" s="47"/>
      <c r="B11" s="66" t="s">
        <v>121</v>
      </c>
      <c r="C11" s="163">
        <v>0</v>
      </c>
      <c r="D11" s="164">
        <v>0</v>
      </c>
      <c r="E11" s="164">
        <v>0</v>
      </c>
      <c r="F11" s="164">
        <v>0</v>
      </c>
    </row>
    <row r="12" spans="1:9" ht="16.5" customHeight="1">
      <c r="A12" s="47"/>
      <c r="B12" s="66" t="s">
        <v>122</v>
      </c>
      <c r="C12" s="163">
        <v>0</v>
      </c>
      <c r="D12" s="164">
        <v>0</v>
      </c>
      <c r="E12" s="164">
        <v>0</v>
      </c>
      <c r="F12" s="164">
        <v>0</v>
      </c>
    </row>
    <row r="13" spans="1:9" ht="16.5" customHeight="1">
      <c r="A13" s="47"/>
      <c r="B13" s="26"/>
      <c r="C13" s="26"/>
      <c r="D13" s="26"/>
      <c r="E13" s="26"/>
      <c r="F13" s="26"/>
    </row>
    <row r="14" spans="1:9" ht="16.5" customHeight="1">
      <c r="A14" s="47"/>
      <c r="B14" s="30" t="s">
        <v>124</v>
      </c>
      <c r="C14" s="26"/>
      <c r="D14" s="26"/>
      <c r="E14" s="26"/>
      <c r="F14" s="26"/>
      <c r="G14" s="5"/>
      <c r="H14" s="5"/>
      <c r="I14" s="6"/>
    </row>
    <row r="15" spans="1:9" ht="16.5" customHeight="1">
      <c r="A15" s="47"/>
      <c r="B15" s="133" t="s">
        <v>10</v>
      </c>
      <c r="C15" s="130">
        <v>2025</v>
      </c>
      <c r="D15" s="130">
        <v>2024</v>
      </c>
      <c r="E15" s="130">
        <v>2023</v>
      </c>
      <c r="F15" s="131">
        <v>2022</v>
      </c>
    </row>
    <row r="16" spans="1:9" ht="16.5" customHeight="1">
      <c r="A16" s="47"/>
      <c r="B16" s="38" t="s">
        <v>115</v>
      </c>
      <c r="C16" s="134">
        <v>0</v>
      </c>
      <c r="D16" s="95">
        <v>0</v>
      </c>
      <c r="E16" s="95">
        <v>0</v>
      </c>
      <c r="F16" s="95">
        <v>0</v>
      </c>
    </row>
    <row r="17" spans="1:6" ht="16.5" customHeight="1">
      <c r="A17" s="47"/>
      <c r="B17" s="38" t="s">
        <v>116</v>
      </c>
      <c r="C17" s="134">
        <v>0</v>
      </c>
      <c r="D17" s="95">
        <v>0</v>
      </c>
      <c r="E17" s="95">
        <v>0</v>
      </c>
      <c r="F17" s="95">
        <v>0</v>
      </c>
    </row>
    <row r="18" spans="1:6" ht="16.5" customHeight="1">
      <c r="A18" s="47"/>
      <c r="B18" s="38" t="s">
        <v>117</v>
      </c>
      <c r="C18" s="134">
        <v>0</v>
      </c>
      <c r="D18" s="95">
        <v>0</v>
      </c>
      <c r="E18" s="95">
        <v>0</v>
      </c>
      <c r="F18" s="95">
        <v>0</v>
      </c>
    </row>
    <row r="19" spans="1:6" ht="16.5" customHeight="1">
      <c r="A19" s="47"/>
      <c r="B19" s="38" t="s">
        <v>118</v>
      </c>
      <c r="C19" s="134">
        <v>0</v>
      </c>
      <c r="D19" s="95">
        <v>0</v>
      </c>
      <c r="E19" s="95">
        <v>0</v>
      </c>
      <c r="F19" s="95">
        <v>0</v>
      </c>
    </row>
    <row r="20" spans="1:6" ht="16.149999999999999" customHeight="1">
      <c r="B20" s="132"/>
      <c r="C20" s="132"/>
      <c r="D20" s="132"/>
      <c r="E20" s="132"/>
      <c r="F20" s="132"/>
    </row>
    <row r="21" spans="1:6"/>
  </sheetData>
  <pageMargins left="0.7" right="0.7" top="0.75" bottom="0.75" header="0.3" footer="0.3"/>
  <pageSetup scale="65" fitToHeight="0" orientation="landscape"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81BC6-ED67-44BD-9EA6-FFFE109836BD}">
  <sheetPr>
    <tabColor rgb="FF1E3363"/>
    <pageSetUpPr fitToPage="1"/>
  </sheetPr>
  <dimension ref="A1:H212"/>
  <sheetViews>
    <sheetView showGridLines="0" showRowColHeaders="0" zoomScale="70" zoomScaleNormal="70" workbookViewId="0">
      <selection activeCell="E48" sqref="E48"/>
    </sheetView>
  </sheetViews>
  <sheetFormatPr defaultColWidth="0" defaultRowHeight="15" zeroHeight="1"/>
  <cols>
    <col min="1" max="1" width="6.42578125" customWidth="1"/>
    <col min="2" max="2" width="16" customWidth="1"/>
    <col min="3" max="3" width="70.7109375" customWidth="1"/>
    <col min="4" max="4" width="43.28515625" customWidth="1"/>
    <col min="5" max="5" width="49.7109375" customWidth="1"/>
    <col min="6" max="6" width="4.42578125" customWidth="1"/>
    <col min="7" max="8" width="0" hidden="1" customWidth="1"/>
    <col min="9" max="16384" width="3" hidden="1"/>
  </cols>
  <sheetData>
    <row r="1" spans="1:8"/>
    <row r="2" spans="1:8"/>
    <row r="3" spans="1:8">
      <c r="C3" s="1"/>
      <c r="D3" s="1"/>
      <c r="E3" s="1"/>
    </row>
    <row r="4" spans="1:8">
      <c r="C4" s="85"/>
      <c r="D4" s="85"/>
      <c r="E4" s="85"/>
    </row>
    <row r="5" spans="1:8" ht="15.75">
      <c r="E5" s="33"/>
    </row>
    <row r="6" spans="1:8" ht="18">
      <c r="A6" s="47"/>
      <c r="B6" s="233" t="s">
        <v>125</v>
      </c>
      <c r="C6" s="233"/>
      <c r="D6" s="233"/>
      <c r="E6" s="233"/>
    </row>
    <row r="7" spans="1:8" ht="16.5">
      <c r="A7" s="47"/>
      <c r="B7" s="150"/>
      <c r="C7" s="151" t="s">
        <v>126</v>
      </c>
      <c r="D7" s="151" t="s">
        <v>1</v>
      </c>
      <c r="E7" s="151" t="s">
        <v>127</v>
      </c>
    </row>
    <row r="8" spans="1:8" ht="16.5">
      <c r="A8" s="47"/>
      <c r="B8" s="152" t="s">
        <v>128</v>
      </c>
      <c r="C8" s="143"/>
      <c r="D8" s="194"/>
      <c r="E8" s="144"/>
    </row>
    <row r="9" spans="1:8" ht="16.5">
      <c r="A9" s="47"/>
      <c r="B9" s="149" t="s">
        <v>129</v>
      </c>
      <c r="C9" s="145" t="s">
        <v>130</v>
      </c>
      <c r="D9" s="178" t="s">
        <v>492</v>
      </c>
      <c r="E9" s="147"/>
    </row>
    <row r="10" spans="1:8" ht="16.5">
      <c r="A10" s="47"/>
      <c r="B10" s="149" t="s">
        <v>132</v>
      </c>
      <c r="C10" s="145" t="s">
        <v>133</v>
      </c>
      <c r="D10" s="178" t="s">
        <v>432</v>
      </c>
      <c r="E10" s="147"/>
    </row>
    <row r="11" spans="1:8" ht="16.5">
      <c r="A11" s="47"/>
      <c r="B11" s="149" t="s">
        <v>134</v>
      </c>
      <c r="C11" s="145" t="s">
        <v>135</v>
      </c>
      <c r="D11" s="178" t="s">
        <v>432</v>
      </c>
      <c r="E11" s="147"/>
    </row>
    <row r="12" spans="1:8" ht="16.5">
      <c r="A12" s="47"/>
      <c r="B12" s="149" t="s">
        <v>136</v>
      </c>
      <c r="C12" s="145" t="s">
        <v>137</v>
      </c>
      <c r="D12" s="178" t="s">
        <v>442</v>
      </c>
      <c r="E12" s="147"/>
    </row>
    <row r="13" spans="1:8" ht="16.5">
      <c r="A13" s="47"/>
      <c r="B13" s="149" t="s">
        <v>139</v>
      </c>
      <c r="C13" s="145" t="s">
        <v>140</v>
      </c>
      <c r="D13" s="193"/>
      <c r="E13" s="147" t="s">
        <v>138</v>
      </c>
    </row>
    <row r="14" spans="1:8" ht="16.5">
      <c r="A14" s="47"/>
      <c r="B14" s="152" t="s">
        <v>141</v>
      </c>
      <c r="C14" s="143"/>
      <c r="D14" s="194"/>
      <c r="E14" s="144"/>
      <c r="F14" s="5"/>
      <c r="G14" s="5"/>
      <c r="H14" s="6"/>
    </row>
    <row r="15" spans="1:8" ht="16.5">
      <c r="A15" s="47"/>
      <c r="B15" s="148" t="s">
        <v>142</v>
      </c>
      <c r="C15" s="145" t="s">
        <v>143</v>
      </c>
      <c r="D15" s="178" t="s">
        <v>443</v>
      </c>
      <c r="E15" s="147"/>
    </row>
    <row r="16" spans="1:8" ht="16.5">
      <c r="A16" s="47"/>
      <c r="B16" s="148" t="s">
        <v>144</v>
      </c>
      <c r="C16" s="145" t="s">
        <v>72</v>
      </c>
      <c r="D16" s="178" t="s">
        <v>72</v>
      </c>
      <c r="E16" s="147"/>
    </row>
    <row r="17" spans="1:5" ht="16.5">
      <c r="A17" s="47"/>
      <c r="B17" s="148" t="s">
        <v>145</v>
      </c>
      <c r="C17" s="145" t="s">
        <v>146</v>
      </c>
      <c r="D17" s="178" t="s">
        <v>72</v>
      </c>
      <c r="E17" s="147"/>
    </row>
    <row r="18" spans="1:5" ht="16.5">
      <c r="A18" s="47"/>
      <c r="B18" s="152" t="s">
        <v>147</v>
      </c>
      <c r="C18" s="143"/>
      <c r="D18" s="194"/>
      <c r="E18" s="144"/>
    </row>
    <row r="19" spans="1:5" ht="16.5">
      <c r="A19" s="47"/>
      <c r="B19" s="148" t="s">
        <v>148</v>
      </c>
      <c r="C19" s="145" t="s">
        <v>149</v>
      </c>
      <c r="D19" s="193" t="s">
        <v>485</v>
      </c>
      <c r="E19" s="147"/>
    </row>
    <row r="20" spans="1:5">
      <c r="B20" s="148" t="s">
        <v>150</v>
      </c>
      <c r="C20" s="145" t="s">
        <v>151</v>
      </c>
      <c r="D20" s="193" t="s">
        <v>485</v>
      </c>
      <c r="E20" s="147"/>
    </row>
    <row r="21" spans="1:5">
      <c r="B21" s="148" t="s">
        <v>152</v>
      </c>
      <c r="C21" s="145" t="s">
        <v>153</v>
      </c>
      <c r="D21" s="193" t="s">
        <v>485</v>
      </c>
      <c r="E21" s="147"/>
    </row>
    <row r="22" spans="1:5">
      <c r="B22" s="148" t="s">
        <v>154</v>
      </c>
      <c r="C22" s="145" t="s">
        <v>155</v>
      </c>
      <c r="D22" s="193" t="s">
        <v>486</v>
      </c>
      <c r="E22" s="147"/>
    </row>
    <row r="23" spans="1:5">
      <c r="B23" s="148" t="s">
        <v>156</v>
      </c>
      <c r="C23" s="145" t="s">
        <v>157</v>
      </c>
      <c r="D23" s="193" t="s">
        <v>488</v>
      </c>
      <c r="E23" s="147"/>
    </row>
    <row r="24" spans="1:5">
      <c r="B24" s="148" t="s">
        <v>158</v>
      </c>
      <c r="C24" s="145" t="s">
        <v>159</v>
      </c>
      <c r="D24" s="193" t="s">
        <v>487</v>
      </c>
      <c r="E24" s="147"/>
    </row>
    <row r="25" spans="1:5" ht="28.15" customHeight="1">
      <c r="B25" s="148" t="s">
        <v>160</v>
      </c>
      <c r="C25" s="145" t="s">
        <v>161</v>
      </c>
      <c r="D25" s="193" t="s">
        <v>460</v>
      </c>
      <c r="E25" s="147"/>
    </row>
    <row r="26" spans="1:5">
      <c r="B26" s="148" t="s">
        <v>162</v>
      </c>
      <c r="C26" s="145" t="s">
        <v>163</v>
      </c>
      <c r="D26" s="178" t="s">
        <v>56</v>
      </c>
      <c r="E26" s="147"/>
    </row>
    <row r="27" spans="1:5">
      <c r="B27" s="148" t="s">
        <v>164</v>
      </c>
      <c r="C27" s="145" t="s">
        <v>165</v>
      </c>
      <c r="D27" s="193" t="s">
        <v>489</v>
      </c>
      <c r="E27" s="147"/>
    </row>
    <row r="28" spans="1:5">
      <c r="B28" s="148" t="s">
        <v>166</v>
      </c>
      <c r="C28" s="145" t="s">
        <v>167</v>
      </c>
      <c r="D28" s="193" t="s">
        <v>508</v>
      </c>
      <c r="E28" s="147"/>
    </row>
    <row r="29" spans="1:5">
      <c r="B29" s="148" t="s">
        <v>168</v>
      </c>
      <c r="C29" s="145" t="s">
        <v>169</v>
      </c>
      <c r="D29" s="193" t="s">
        <v>509</v>
      </c>
      <c r="E29" s="147"/>
    </row>
    <row r="30" spans="1:5">
      <c r="B30" s="148" t="s">
        <v>170</v>
      </c>
      <c r="C30" s="145" t="s">
        <v>171</v>
      </c>
      <c r="D30" s="193" t="s">
        <v>509</v>
      </c>
      <c r="E30" s="147"/>
    </row>
    <row r="31" spans="1:5">
      <c r="B31" s="148" t="s">
        <v>172</v>
      </c>
      <c r="C31" s="145" t="s">
        <v>173</v>
      </c>
      <c r="D31" s="193" t="s">
        <v>509</v>
      </c>
      <c r="E31" s="147"/>
    </row>
    <row r="32" spans="1:5">
      <c r="B32" s="152" t="s">
        <v>174</v>
      </c>
      <c r="C32" s="143"/>
      <c r="D32" s="192"/>
      <c r="E32" s="144"/>
    </row>
    <row r="33" spans="2:5" ht="27" customHeight="1">
      <c r="B33" s="148" t="s">
        <v>175</v>
      </c>
      <c r="C33" s="145" t="s">
        <v>176</v>
      </c>
      <c r="D33" s="193" t="s">
        <v>510</v>
      </c>
      <c r="E33" s="147"/>
    </row>
    <row r="34" spans="2:5">
      <c r="B34" s="148" t="s">
        <v>177</v>
      </c>
      <c r="C34" s="145" t="s">
        <v>178</v>
      </c>
      <c r="D34" s="193" t="s">
        <v>511</v>
      </c>
      <c r="E34" s="147"/>
    </row>
    <row r="35" spans="2:5">
      <c r="B35" s="148" t="s">
        <v>179</v>
      </c>
      <c r="C35" s="145" t="s">
        <v>180</v>
      </c>
      <c r="D35" s="193" t="s">
        <v>513</v>
      </c>
      <c r="E35" s="147"/>
    </row>
    <row r="36" spans="2:5">
      <c r="B36" s="148" t="s">
        <v>181</v>
      </c>
      <c r="C36" s="145" t="s">
        <v>514</v>
      </c>
      <c r="D36" s="193" t="s">
        <v>476</v>
      </c>
      <c r="E36" s="147"/>
    </row>
    <row r="37" spans="2:5">
      <c r="B37" s="148" t="s">
        <v>182</v>
      </c>
      <c r="C37" s="145" t="s">
        <v>183</v>
      </c>
      <c r="D37" s="193" t="s">
        <v>476</v>
      </c>
      <c r="E37" s="147"/>
    </row>
    <row r="38" spans="2:5">
      <c r="B38" s="148" t="s">
        <v>184</v>
      </c>
      <c r="C38" s="145" t="s">
        <v>185</v>
      </c>
      <c r="D38" s="178" t="s">
        <v>56</v>
      </c>
      <c r="E38" s="147"/>
    </row>
    <row r="39" spans="2:5">
      <c r="B39" s="148" t="s">
        <v>186</v>
      </c>
      <c r="C39" s="145" t="s">
        <v>187</v>
      </c>
      <c r="D39" s="193"/>
      <c r="E39" s="147" t="s">
        <v>515</v>
      </c>
    </row>
    <row r="40" spans="2:5">
      <c r="B40" s="152" t="s">
        <v>188</v>
      </c>
      <c r="C40" s="143"/>
      <c r="D40" s="192"/>
      <c r="E40" s="144"/>
    </row>
    <row r="41" spans="2:5">
      <c r="B41" s="148" t="s">
        <v>189</v>
      </c>
      <c r="C41" s="145" t="s">
        <v>190</v>
      </c>
      <c r="D41" s="167" t="s">
        <v>516</v>
      </c>
      <c r="E41" s="147"/>
    </row>
    <row r="42" spans="2:5">
      <c r="B42" s="148" t="s">
        <v>191</v>
      </c>
      <c r="C42" s="145" t="s">
        <v>192</v>
      </c>
      <c r="D42" s="191" t="s">
        <v>95</v>
      </c>
      <c r="E42" s="147"/>
    </row>
    <row r="43" spans="2:5">
      <c r="B43" s="152" t="s">
        <v>193</v>
      </c>
      <c r="C43" s="143"/>
      <c r="D43" s="179"/>
      <c r="E43" s="144"/>
    </row>
    <row r="44" spans="2:5">
      <c r="B44" s="148" t="s">
        <v>194</v>
      </c>
      <c r="C44" s="145" t="s">
        <v>195</v>
      </c>
      <c r="D44" s="167" t="s">
        <v>517</v>
      </c>
      <c r="E44" s="147"/>
    </row>
    <row r="45" spans="2:5">
      <c r="B45" s="148" t="s">
        <v>196</v>
      </c>
      <c r="C45" s="145" t="s">
        <v>197</v>
      </c>
      <c r="D45" s="167" t="s">
        <v>517</v>
      </c>
      <c r="E45" s="147"/>
    </row>
    <row r="46" spans="2:5">
      <c r="B46" s="148" t="s">
        <v>198</v>
      </c>
      <c r="C46" s="145" t="s">
        <v>199</v>
      </c>
      <c r="D46" s="167" t="s">
        <v>518</v>
      </c>
      <c r="E46" s="147"/>
    </row>
    <row r="47" spans="2:5">
      <c r="B47" s="152" t="s">
        <v>200</v>
      </c>
      <c r="C47" s="143"/>
      <c r="D47" s="192"/>
      <c r="E47" s="144"/>
    </row>
    <row r="48" spans="2:5" ht="25.5">
      <c r="B48" s="148" t="s">
        <v>201</v>
      </c>
      <c r="C48" s="145" t="s">
        <v>202</v>
      </c>
      <c r="D48" s="193"/>
      <c r="E48" s="147" t="s">
        <v>502</v>
      </c>
    </row>
    <row r="49" spans="2:5">
      <c r="B49" s="148" t="s">
        <v>203</v>
      </c>
      <c r="C49" s="145" t="s">
        <v>204</v>
      </c>
      <c r="D49" s="178" t="s">
        <v>503</v>
      </c>
      <c r="E49" s="147"/>
    </row>
    <row r="50" spans="2:5">
      <c r="B50" s="148" t="s">
        <v>205</v>
      </c>
      <c r="C50" s="145" t="s">
        <v>206</v>
      </c>
      <c r="D50" s="178" t="s">
        <v>56</v>
      </c>
      <c r="E50" s="147"/>
    </row>
    <row r="51" spans="2:5">
      <c r="B51" s="152" t="s">
        <v>207</v>
      </c>
      <c r="C51" s="143"/>
      <c r="D51" s="179"/>
      <c r="E51" s="144"/>
    </row>
    <row r="52" spans="2:5">
      <c r="B52" s="148" t="s">
        <v>208</v>
      </c>
      <c r="C52" s="145" t="s">
        <v>209</v>
      </c>
      <c r="D52" s="178" t="s">
        <v>499</v>
      </c>
      <c r="E52" s="147"/>
    </row>
    <row r="53" spans="2:5" ht="25.5">
      <c r="B53" s="148" t="s">
        <v>221</v>
      </c>
      <c r="C53" s="145" t="s">
        <v>210</v>
      </c>
      <c r="D53" s="193"/>
      <c r="E53" s="147" t="s">
        <v>500</v>
      </c>
    </row>
    <row r="54" spans="2:5">
      <c r="B54" s="148" t="s">
        <v>222</v>
      </c>
      <c r="C54" s="145" t="s">
        <v>211</v>
      </c>
      <c r="D54" s="178" t="s">
        <v>499</v>
      </c>
      <c r="E54" s="147"/>
    </row>
    <row r="55" spans="2:5">
      <c r="B55" s="148" t="s">
        <v>223</v>
      </c>
      <c r="C55" s="145" t="s">
        <v>212</v>
      </c>
      <c r="D55" s="178" t="s">
        <v>499</v>
      </c>
      <c r="E55" s="147"/>
    </row>
    <row r="56" spans="2:5" ht="25.5">
      <c r="B56" s="148" t="s">
        <v>224</v>
      </c>
      <c r="C56" s="145" t="s">
        <v>213</v>
      </c>
      <c r="D56" s="193"/>
      <c r="E56" s="147" t="s">
        <v>501</v>
      </c>
    </row>
    <row r="57" spans="2:5">
      <c r="B57" s="152" t="s">
        <v>217</v>
      </c>
      <c r="C57" s="143"/>
      <c r="D57" s="192"/>
      <c r="E57" s="144"/>
    </row>
    <row r="58" spans="2:5">
      <c r="B58" s="148" t="s">
        <v>225</v>
      </c>
      <c r="C58" s="145" t="s">
        <v>214</v>
      </c>
      <c r="D58" s="178" t="s">
        <v>520</v>
      </c>
      <c r="E58" s="147"/>
    </row>
    <row r="59" spans="2:5">
      <c r="B59" s="148" t="s">
        <v>226</v>
      </c>
      <c r="C59" s="145" t="s">
        <v>215</v>
      </c>
      <c r="D59" s="178" t="s">
        <v>520</v>
      </c>
      <c r="E59" s="147"/>
    </row>
    <row r="60" spans="2:5">
      <c r="B60" s="148" t="s">
        <v>227</v>
      </c>
      <c r="C60" s="145" t="s">
        <v>216</v>
      </c>
      <c r="D60" s="178" t="s">
        <v>520</v>
      </c>
      <c r="E60" s="147"/>
    </row>
    <row r="61" spans="2:5">
      <c r="B61" s="152" t="s">
        <v>218</v>
      </c>
      <c r="C61" s="143"/>
      <c r="D61" s="179"/>
      <c r="E61" s="144"/>
    </row>
    <row r="62" spans="2:5" ht="38.25">
      <c r="B62" s="148" t="s">
        <v>228</v>
      </c>
      <c r="C62" s="145" t="s">
        <v>219</v>
      </c>
      <c r="D62" s="167"/>
      <c r="E62" s="147" t="s">
        <v>568</v>
      </c>
    </row>
    <row r="63" spans="2:5" ht="25.5">
      <c r="B63" s="148" t="s">
        <v>229</v>
      </c>
      <c r="C63" s="145" t="s">
        <v>220</v>
      </c>
      <c r="D63" s="193"/>
      <c r="E63" s="147" t="s">
        <v>569</v>
      </c>
    </row>
    <row r="64" spans="2:5">
      <c r="B64" s="152" t="s">
        <v>230</v>
      </c>
      <c r="C64" s="143"/>
      <c r="D64" s="192"/>
      <c r="E64" s="144"/>
    </row>
    <row r="65" spans="2:5">
      <c r="B65" s="148" t="s">
        <v>238</v>
      </c>
      <c r="C65" s="145" t="s">
        <v>231</v>
      </c>
      <c r="D65" s="178" t="s">
        <v>356</v>
      </c>
      <c r="E65" s="147"/>
    </row>
    <row r="66" spans="2:5">
      <c r="B66" s="148" t="s">
        <v>239</v>
      </c>
      <c r="C66" s="145" t="s">
        <v>232</v>
      </c>
      <c r="D66" s="178" t="s">
        <v>356</v>
      </c>
      <c r="E66" s="147"/>
    </row>
    <row r="67" spans="2:5">
      <c r="B67" s="148" t="s">
        <v>240</v>
      </c>
      <c r="C67" s="145" t="s">
        <v>233</v>
      </c>
      <c r="D67" s="178" t="s">
        <v>356</v>
      </c>
      <c r="E67" s="147"/>
    </row>
    <row r="68" spans="2:5">
      <c r="B68" s="148" t="s">
        <v>241</v>
      </c>
      <c r="C68" s="145" t="s">
        <v>234</v>
      </c>
      <c r="D68" s="178" t="s">
        <v>356</v>
      </c>
      <c r="E68" s="147"/>
    </row>
    <row r="69" spans="2:5">
      <c r="B69" s="148" t="s">
        <v>242</v>
      </c>
      <c r="C69" s="145" t="s">
        <v>235</v>
      </c>
      <c r="D69" s="178" t="s">
        <v>356</v>
      </c>
      <c r="E69" s="147"/>
    </row>
    <row r="70" spans="2:5">
      <c r="B70" s="148" t="s">
        <v>243</v>
      </c>
      <c r="C70" s="145" t="s">
        <v>236</v>
      </c>
      <c r="D70" s="178" t="s">
        <v>512</v>
      </c>
      <c r="E70" s="147"/>
    </row>
    <row r="71" spans="2:5">
      <c r="B71" s="148" t="s">
        <v>244</v>
      </c>
      <c r="C71" s="145" t="s">
        <v>237</v>
      </c>
      <c r="D71" s="178" t="s">
        <v>512</v>
      </c>
      <c r="E71" s="147"/>
    </row>
    <row r="72" spans="2:5">
      <c r="B72" s="152" t="s">
        <v>245</v>
      </c>
      <c r="C72" s="143"/>
      <c r="D72" s="192"/>
      <c r="E72" s="144"/>
    </row>
    <row r="73" spans="2:5" ht="25.5">
      <c r="B73" s="148" t="s">
        <v>247</v>
      </c>
      <c r="C73" s="145" t="s">
        <v>246</v>
      </c>
      <c r="D73" s="193"/>
      <c r="E73" s="147" t="s">
        <v>507</v>
      </c>
    </row>
    <row r="74" spans="2:5">
      <c r="B74" s="152" t="s">
        <v>248</v>
      </c>
      <c r="C74" s="143"/>
      <c r="D74" s="192"/>
      <c r="E74" s="144"/>
    </row>
    <row r="75" spans="2:5">
      <c r="B75" s="148" t="s">
        <v>249</v>
      </c>
      <c r="C75" s="145" t="s">
        <v>250</v>
      </c>
      <c r="D75" s="178" t="s">
        <v>436</v>
      </c>
      <c r="E75" s="147"/>
    </row>
    <row r="76" spans="2:5" ht="25.5">
      <c r="B76" s="148" t="s">
        <v>253</v>
      </c>
      <c r="C76" s="145" t="s">
        <v>251</v>
      </c>
      <c r="D76" s="178" t="s">
        <v>95</v>
      </c>
      <c r="E76" s="147"/>
    </row>
    <row r="77" spans="2:5">
      <c r="B77" s="148" t="s">
        <v>254</v>
      </c>
      <c r="C77" s="145" t="s">
        <v>252</v>
      </c>
      <c r="D77" s="178" t="s">
        <v>95</v>
      </c>
      <c r="E77" s="147"/>
    </row>
    <row r="78" spans="2:5">
      <c r="B78" s="152" t="s">
        <v>255</v>
      </c>
      <c r="C78" s="143"/>
      <c r="D78" s="192"/>
      <c r="E78" s="144"/>
    </row>
    <row r="79" spans="2:5" ht="25.5">
      <c r="B79" s="148" t="s">
        <v>266</v>
      </c>
      <c r="C79" s="145" t="s">
        <v>256</v>
      </c>
      <c r="D79" s="193" t="s">
        <v>505</v>
      </c>
      <c r="E79" s="147" t="s">
        <v>504</v>
      </c>
    </row>
    <row r="80" spans="2:5">
      <c r="B80" s="148" t="s">
        <v>267</v>
      </c>
      <c r="C80" s="145" t="s">
        <v>257</v>
      </c>
      <c r="D80" s="193" t="s">
        <v>505</v>
      </c>
      <c r="E80" s="147"/>
    </row>
    <row r="81" spans="2:6">
      <c r="B81" s="148" t="s">
        <v>268</v>
      </c>
      <c r="C81" s="145" t="s">
        <v>258</v>
      </c>
      <c r="D81" s="167" t="s">
        <v>506</v>
      </c>
      <c r="E81" s="147"/>
    </row>
    <row r="82" spans="2:6" ht="25.5">
      <c r="B82" s="148" t="s">
        <v>269</v>
      </c>
      <c r="C82" s="145" t="s">
        <v>259</v>
      </c>
      <c r="D82" s="167" t="s">
        <v>505</v>
      </c>
      <c r="E82" s="147"/>
    </row>
    <row r="83" spans="2:6">
      <c r="B83" s="148" t="s">
        <v>270</v>
      </c>
      <c r="C83" s="145" t="s">
        <v>260</v>
      </c>
      <c r="D83" s="167" t="s">
        <v>505</v>
      </c>
      <c r="E83" s="147"/>
    </row>
    <row r="84" spans="2:6">
      <c r="B84" s="148" t="s">
        <v>271</v>
      </c>
      <c r="C84" s="145" t="s">
        <v>261</v>
      </c>
      <c r="D84" s="193" t="s">
        <v>506</v>
      </c>
      <c r="E84" s="147"/>
    </row>
    <row r="85" spans="2:6" ht="25.5">
      <c r="B85" s="148" t="s">
        <v>272</v>
      </c>
      <c r="C85" s="145" t="s">
        <v>262</v>
      </c>
      <c r="D85" s="193" t="s">
        <v>475</v>
      </c>
      <c r="E85" s="147"/>
    </row>
    <row r="86" spans="2:6">
      <c r="B86" s="148" t="s">
        <v>273</v>
      </c>
      <c r="C86" s="145" t="s">
        <v>263</v>
      </c>
      <c r="D86" s="178" t="s">
        <v>95</v>
      </c>
      <c r="E86" s="147"/>
    </row>
    <row r="87" spans="2:6">
      <c r="B87" s="148" t="s">
        <v>274</v>
      </c>
      <c r="C87" s="145" t="s">
        <v>264</v>
      </c>
      <c r="D87" s="178" t="s">
        <v>124</v>
      </c>
      <c r="E87" s="147"/>
    </row>
    <row r="88" spans="2:6">
      <c r="B88" s="148" t="s">
        <v>275</v>
      </c>
      <c r="C88" s="145" t="s">
        <v>265</v>
      </c>
      <c r="D88" s="178" t="s">
        <v>124</v>
      </c>
      <c r="E88" s="147"/>
    </row>
    <row r="89" spans="2:6">
      <c r="B89" s="152" t="s">
        <v>276</v>
      </c>
      <c r="C89" s="143"/>
      <c r="D89" s="192"/>
      <c r="E89" s="144"/>
    </row>
    <row r="90" spans="2:6">
      <c r="B90" s="148" t="s">
        <v>280</v>
      </c>
      <c r="C90" s="145" t="s">
        <v>277</v>
      </c>
      <c r="D90" s="178" t="s">
        <v>503</v>
      </c>
      <c r="E90" s="147"/>
    </row>
    <row r="91" spans="2:6">
      <c r="B91" s="148" t="s">
        <v>282</v>
      </c>
      <c r="C91" s="145" t="s">
        <v>278</v>
      </c>
      <c r="D91" s="209" t="s">
        <v>570</v>
      </c>
      <c r="E91" s="186"/>
      <c r="F91" s="187"/>
    </row>
    <row r="92" spans="2:6" ht="25.5">
      <c r="B92" s="148" t="s">
        <v>283</v>
      </c>
      <c r="C92" s="145" t="s">
        <v>279</v>
      </c>
      <c r="D92" s="178" t="s">
        <v>95</v>
      </c>
      <c r="E92" s="147"/>
    </row>
    <row r="93" spans="2:6">
      <c r="B93" s="152" t="s">
        <v>285</v>
      </c>
      <c r="C93" s="143"/>
      <c r="D93" s="192"/>
      <c r="E93" s="144"/>
    </row>
    <row r="94" spans="2:6">
      <c r="B94" s="148" t="s">
        <v>284</v>
      </c>
      <c r="C94" s="145" t="s">
        <v>281</v>
      </c>
      <c r="D94" s="178" t="s">
        <v>88</v>
      </c>
      <c r="E94" s="147"/>
    </row>
    <row r="95" spans="2:6">
      <c r="B95" s="152" t="s">
        <v>286</v>
      </c>
      <c r="C95" s="143"/>
      <c r="D95" s="192"/>
      <c r="E95" s="144"/>
    </row>
    <row r="96" spans="2:6">
      <c r="B96" s="148" t="s">
        <v>294</v>
      </c>
      <c r="C96" s="145" t="s">
        <v>287</v>
      </c>
      <c r="D96" s="178" t="s">
        <v>56</v>
      </c>
      <c r="E96" s="147"/>
    </row>
    <row r="97" spans="2:6">
      <c r="B97" s="152" t="s">
        <v>288</v>
      </c>
      <c r="C97" s="143"/>
      <c r="D97" s="192"/>
      <c r="E97" s="144"/>
    </row>
    <row r="98" spans="2:6">
      <c r="B98" s="148" t="s">
        <v>295</v>
      </c>
      <c r="C98" s="145" t="s">
        <v>289</v>
      </c>
      <c r="D98" s="178" t="s">
        <v>56</v>
      </c>
      <c r="E98" s="147"/>
    </row>
    <row r="99" spans="2:6">
      <c r="B99" s="152" t="s">
        <v>290</v>
      </c>
      <c r="C99" s="143"/>
      <c r="D99" s="192"/>
      <c r="E99" s="144"/>
    </row>
    <row r="100" spans="2:6">
      <c r="B100" s="148" t="s">
        <v>296</v>
      </c>
      <c r="C100" s="145" t="s">
        <v>291</v>
      </c>
      <c r="D100" s="178" t="s">
        <v>56</v>
      </c>
      <c r="E100" s="147"/>
    </row>
    <row r="101" spans="2:6">
      <c r="B101" s="152" t="s">
        <v>292</v>
      </c>
      <c r="C101" s="143"/>
      <c r="D101" s="192"/>
      <c r="E101" s="144"/>
    </row>
    <row r="102" spans="2:6">
      <c r="B102" s="148" t="s">
        <v>320</v>
      </c>
      <c r="C102" s="145" t="s">
        <v>490</v>
      </c>
      <c r="D102" s="178" t="s">
        <v>56</v>
      </c>
      <c r="E102" s="147"/>
    </row>
    <row r="103" spans="2:6">
      <c r="B103" s="152" t="s">
        <v>293</v>
      </c>
      <c r="C103" s="143"/>
      <c r="D103" s="192"/>
      <c r="E103" s="144"/>
    </row>
    <row r="104" spans="2:6">
      <c r="B104" s="148" t="s">
        <v>297</v>
      </c>
      <c r="C104" s="145" t="s">
        <v>298</v>
      </c>
      <c r="D104" s="178" t="s">
        <v>56</v>
      </c>
      <c r="E104" s="147"/>
    </row>
    <row r="105" spans="2:6">
      <c r="D105" s="210"/>
    </row>
    <row r="106" spans="2:6">
      <c r="D106" s="210"/>
    </row>
    <row r="107" spans="2:6"/>
    <row r="108" spans="2:6" ht="18">
      <c r="B108" s="233" t="s">
        <v>299</v>
      </c>
      <c r="C108" s="233"/>
      <c r="D108" s="233"/>
      <c r="E108" s="233"/>
    </row>
    <row r="109" spans="2:6" ht="15.75">
      <c r="B109" s="140"/>
      <c r="C109" s="141" t="s">
        <v>126</v>
      </c>
      <c r="D109" s="141" t="s">
        <v>1</v>
      </c>
      <c r="E109" s="141" t="s">
        <v>127</v>
      </c>
    </row>
    <row r="110" spans="2:6">
      <c r="B110" s="152" t="s">
        <v>147</v>
      </c>
      <c r="C110" s="143"/>
      <c r="D110" s="143"/>
      <c r="E110" s="144"/>
    </row>
    <row r="111" spans="2:6">
      <c r="B111" s="149" t="s">
        <v>300</v>
      </c>
      <c r="C111" s="145" t="s">
        <v>301</v>
      </c>
      <c r="D111" s="211" t="s">
        <v>571</v>
      </c>
      <c r="E111" s="186"/>
      <c r="F111" s="187"/>
    </row>
    <row r="112" spans="2:6" ht="25.5">
      <c r="B112" s="149" t="s">
        <v>302</v>
      </c>
      <c r="C112" s="145" t="s">
        <v>303</v>
      </c>
      <c r="D112" s="193" t="s">
        <v>572</v>
      </c>
      <c r="E112" s="147"/>
    </row>
    <row r="113" spans="2:6">
      <c r="B113" s="152" t="s">
        <v>304</v>
      </c>
      <c r="C113" s="143"/>
      <c r="D113" s="143"/>
      <c r="E113" s="144"/>
    </row>
    <row r="114" spans="2:6" ht="25.5">
      <c r="B114" s="149" t="s">
        <v>300</v>
      </c>
      <c r="C114" s="145" t="s">
        <v>305</v>
      </c>
      <c r="D114" s="167" t="s">
        <v>518</v>
      </c>
      <c r="E114" s="147"/>
    </row>
    <row r="115" spans="2:6" ht="25.5">
      <c r="B115" s="149" t="s">
        <v>302</v>
      </c>
      <c r="C115" s="145" t="s">
        <v>306</v>
      </c>
      <c r="D115" s="167" t="s">
        <v>518</v>
      </c>
      <c r="E115" s="147"/>
    </row>
    <row r="116" spans="2:6" ht="25.5">
      <c r="B116" s="149" t="s">
        <v>316</v>
      </c>
      <c r="C116" s="145" t="s">
        <v>307</v>
      </c>
      <c r="D116" s="146"/>
      <c r="E116" s="147" t="s">
        <v>573</v>
      </c>
    </row>
    <row r="117" spans="2:6">
      <c r="B117" s="152" t="s">
        <v>308</v>
      </c>
      <c r="C117" s="143"/>
      <c r="D117" s="143"/>
      <c r="E117" s="144"/>
    </row>
    <row r="118" spans="2:6">
      <c r="B118" s="149" t="s">
        <v>300</v>
      </c>
      <c r="C118" s="145" t="s">
        <v>309</v>
      </c>
      <c r="D118" s="167" t="s">
        <v>518</v>
      </c>
      <c r="E118" s="147"/>
    </row>
    <row r="119" spans="2:6">
      <c r="B119" s="149" t="s">
        <v>302</v>
      </c>
      <c r="C119" s="145" t="s">
        <v>310</v>
      </c>
      <c r="D119" s="167" t="s">
        <v>518</v>
      </c>
      <c r="E119" s="147"/>
    </row>
    <row r="120" spans="2:6" ht="25.5">
      <c r="B120" s="149" t="s">
        <v>316</v>
      </c>
      <c r="C120" s="145" t="s">
        <v>311</v>
      </c>
      <c r="D120" s="167" t="s">
        <v>518</v>
      </c>
      <c r="E120" s="147"/>
    </row>
    <row r="121" spans="2:6">
      <c r="B121" s="152" t="s">
        <v>312</v>
      </c>
      <c r="C121" s="143"/>
      <c r="D121" s="143"/>
      <c r="E121" s="144"/>
    </row>
    <row r="122" spans="2:6" ht="25.5">
      <c r="B122" s="149" t="s">
        <v>300</v>
      </c>
      <c r="C122" s="145" t="s">
        <v>313</v>
      </c>
      <c r="D122" s="211" t="s">
        <v>519</v>
      </c>
      <c r="E122" s="186"/>
      <c r="F122" s="187"/>
    </row>
    <row r="123" spans="2:6" ht="25.5">
      <c r="B123" s="149" t="s">
        <v>302</v>
      </c>
      <c r="C123" s="145" t="s">
        <v>314</v>
      </c>
      <c r="D123" s="178" t="s">
        <v>356</v>
      </c>
      <c r="E123" s="147"/>
    </row>
    <row r="124" spans="2:6" ht="25.5">
      <c r="B124" s="149" t="s">
        <v>316</v>
      </c>
      <c r="C124" s="145" t="s">
        <v>315</v>
      </c>
      <c r="D124" s="211" t="s">
        <v>519</v>
      </c>
      <c r="E124" s="147"/>
    </row>
    <row r="125" spans="2:6"/>
    <row r="126" spans="2:6"/>
    <row r="127" spans="2:6"/>
    <row r="128" spans="2:6" ht="18">
      <c r="B128" s="233" t="s">
        <v>354</v>
      </c>
      <c r="C128" s="233"/>
      <c r="D128" s="233"/>
      <c r="E128" s="233"/>
    </row>
    <row r="129" spans="2:5" ht="18">
      <c r="B129" s="234" t="s">
        <v>353</v>
      </c>
      <c r="C129" s="235"/>
      <c r="D129" s="235"/>
      <c r="E129" s="235"/>
    </row>
    <row r="130" spans="2:5" ht="15.75">
      <c r="B130" s="27" t="s">
        <v>348</v>
      </c>
    </row>
    <row r="131" spans="2:5" ht="15.75">
      <c r="B131" s="140"/>
      <c r="C131" s="141" t="s">
        <v>126</v>
      </c>
      <c r="D131" s="141" t="s">
        <v>1</v>
      </c>
      <c r="E131" s="141" t="s">
        <v>127</v>
      </c>
    </row>
    <row r="132" spans="2:5">
      <c r="B132" s="142"/>
      <c r="C132" s="143"/>
      <c r="D132" s="143"/>
      <c r="E132" s="144"/>
    </row>
    <row r="133" spans="2:5">
      <c r="B133" s="149" t="s">
        <v>351</v>
      </c>
      <c r="C133" s="145" t="s">
        <v>349</v>
      </c>
      <c r="D133" s="146"/>
      <c r="E133" s="147" t="s">
        <v>131</v>
      </c>
    </row>
    <row r="134" spans="2:5" ht="25.5">
      <c r="B134" s="149" t="s">
        <v>352</v>
      </c>
      <c r="C134" s="145" t="s">
        <v>350</v>
      </c>
      <c r="D134" s="146"/>
      <c r="E134" s="147" t="s">
        <v>491</v>
      </c>
    </row>
    <row r="135" spans="2:5"/>
    <row r="136" spans="2:5" ht="15.75">
      <c r="B136" s="27" t="s">
        <v>347</v>
      </c>
    </row>
    <row r="137" spans="2:5" ht="15.75">
      <c r="B137" s="140"/>
      <c r="C137" s="141" t="s">
        <v>126</v>
      </c>
      <c r="D137" s="141" t="s">
        <v>1</v>
      </c>
      <c r="E137" s="141" t="s">
        <v>127</v>
      </c>
    </row>
    <row r="138" spans="2:5">
      <c r="B138" s="152" t="s">
        <v>317</v>
      </c>
      <c r="C138" s="143"/>
      <c r="D138" s="143"/>
      <c r="E138" s="144"/>
    </row>
    <row r="139" spans="2:5">
      <c r="B139" s="149" t="s">
        <v>318</v>
      </c>
      <c r="C139" s="145" t="s">
        <v>301</v>
      </c>
      <c r="D139" s="167" t="s">
        <v>575</v>
      </c>
      <c r="E139" s="147"/>
    </row>
    <row r="140" spans="2:5" ht="25.5">
      <c r="B140" s="149" t="s">
        <v>319</v>
      </c>
      <c r="C140" s="145" t="s">
        <v>303</v>
      </c>
      <c r="D140" s="167" t="s">
        <v>575</v>
      </c>
      <c r="E140" s="147"/>
    </row>
    <row r="141" spans="2:5" ht="25.5">
      <c r="B141" s="149" t="s">
        <v>321</v>
      </c>
      <c r="C141" s="145" t="s">
        <v>322</v>
      </c>
      <c r="D141" s="146"/>
      <c r="E141" s="147" t="s">
        <v>574</v>
      </c>
    </row>
    <row r="142" spans="2:5">
      <c r="B142" s="152" t="s">
        <v>323</v>
      </c>
      <c r="C142" s="143"/>
      <c r="D142" s="143"/>
      <c r="E142" s="144"/>
    </row>
    <row r="143" spans="2:5" ht="38.25">
      <c r="B143" s="149" t="s">
        <v>325</v>
      </c>
      <c r="C143" s="145" t="s">
        <v>324</v>
      </c>
      <c r="D143" s="178" t="s">
        <v>88</v>
      </c>
      <c r="E143" s="147"/>
    </row>
    <row r="144" spans="2:5">
      <c r="B144" s="152" t="s">
        <v>326</v>
      </c>
      <c r="C144" s="143"/>
      <c r="D144" s="143"/>
      <c r="E144" s="144"/>
    </row>
    <row r="145" spans="2:5" ht="38.25">
      <c r="B145" s="149" t="s">
        <v>330</v>
      </c>
      <c r="C145" s="145" t="s">
        <v>327</v>
      </c>
      <c r="D145" s="193" t="s">
        <v>487</v>
      </c>
      <c r="E145" s="147"/>
    </row>
    <row r="146" spans="2:5" ht="25.5">
      <c r="B146" s="149" t="s">
        <v>331</v>
      </c>
      <c r="C146" s="145" t="s">
        <v>328</v>
      </c>
      <c r="D146" s="193" t="s">
        <v>572</v>
      </c>
      <c r="E146" s="147"/>
    </row>
    <row r="147" spans="2:5">
      <c r="B147" s="149" t="s">
        <v>332</v>
      </c>
      <c r="C147" s="145" t="s">
        <v>329</v>
      </c>
      <c r="D147" s="167" t="s">
        <v>576</v>
      </c>
      <c r="E147" s="147"/>
    </row>
    <row r="148" spans="2:5">
      <c r="B148" s="152" t="s">
        <v>333</v>
      </c>
      <c r="C148" s="143"/>
      <c r="D148" s="143"/>
      <c r="E148" s="144"/>
    </row>
    <row r="149" spans="2:5" ht="25.5">
      <c r="B149" s="149" t="s">
        <v>338</v>
      </c>
      <c r="C149" s="145" t="s">
        <v>334</v>
      </c>
      <c r="D149" s="178" t="s">
        <v>356</v>
      </c>
      <c r="E149" s="147"/>
    </row>
    <row r="150" spans="2:5" ht="25.5">
      <c r="B150" s="149" t="s">
        <v>339</v>
      </c>
      <c r="C150" s="145" t="s">
        <v>335</v>
      </c>
      <c r="D150" s="193"/>
      <c r="E150" s="147" t="s">
        <v>131</v>
      </c>
    </row>
    <row r="151" spans="2:5" ht="25.5">
      <c r="B151" s="149" t="s">
        <v>340</v>
      </c>
      <c r="C151" s="145" t="s">
        <v>336</v>
      </c>
      <c r="D151" s="193"/>
      <c r="E151" s="147" t="s">
        <v>131</v>
      </c>
    </row>
    <row r="152" spans="2:5">
      <c r="B152" s="149" t="s">
        <v>341</v>
      </c>
      <c r="C152" s="145" t="s">
        <v>337</v>
      </c>
      <c r="D152" s="178" t="s">
        <v>356</v>
      </c>
      <c r="E152" s="147"/>
    </row>
    <row r="153" spans="2:5">
      <c r="B153" s="152" t="s">
        <v>342</v>
      </c>
      <c r="C153" s="143"/>
      <c r="D153" s="143"/>
      <c r="E153" s="144"/>
    </row>
    <row r="154" spans="2:5" ht="38.25">
      <c r="B154" s="149" t="s">
        <v>345</v>
      </c>
      <c r="C154" s="145" t="s">
        <v>343</v>
      </c>
      <c r="D154" s="178" t="s">
        <v>56</v>
      </c>
      <c r="E154" s="147"/>
    </row>
    <row r="155" spans="2:5">
      <c r="B155" s="149" t="s">
        <v>346</v>
      </c>
      <c r="C155" s="145" t="s">
        <v>344</v>
      </c>
      <c r="D155" s="167" t="s">
        <v>476</v>
      </c>
      <c r="E155" s="147"/>
    </row>
    <row r="156" spans="2:5"/>
    <row r="157" spans="2:5" ht="18">
      <c r="B157" s="234" t="s">
        <v>355</v>
      </c>
      <c r="C157" s="235"/>
      <c r="D157" s="235"/>
      <c r="E157" s="235"/>
    </row>
    <row r="158" spans="2:5" ht="15.75">
      <c r="B158" s="27" t="s">
        <v>425</v>
      </c>
    </row>
    <row r="159" spans="2:5" ht="15.75">
      <c r="B159" s="140"/>
      <c r="C159" s="141" t="s">
        <v>126</v>
      </c>
      <c r="D159" s="141" t="s">
        <v>1</v>
      </c>
      <c r="E159" s="141" t="s">
        <v>127</v>
      </c>
    </row>
    <row r="160" spans="2:5">
      <c r="B160" s="152" t="s">
        <v>356</v>
      </c>
      <c r="C160" s="143"/>
      <c r="D160" s="143"/>
      <c r="E160" s="144"/>
    </row>
    <row r="161" spans="2:5" ht="25.5">
      <c r="B161" s="149" t="s">
        <v>359</v>
      </c>
      <c r="C161" s="145" t="s">
        <v>357</v>
      </c>
      <c r="D161" s="178" t="s">
        <v>356</v>
      </c>
      <c r="E161" s="147"/>
    </row>
    <row r="162" spans="2:5" ht="25.5">
      <c r="B162" s="149" t="s">
        <v>360</v>
      </c>
      <c r="C162" s="145" t="s">
        <v>358</v>
      </c>
      <c r="D162" s="193" t="s">
        <v>519</v>
      </c>
      <c r="E162" s="147"/>
    </row>
    <row r="163" spans="2:5">
      <c r="B163" s="152" t="s">
        <v>361</v>
      </c>
      <c r="C163" s="143"/>
      <c r="D163" s="192"/>
      <c r="E163" s="144"/>
    </row>
    <row r="164" spans="2:5" ht="38.25">
      <c r="B164" s="149" t="s">
        <v>363</v>
      </c>
      <c r="C164" s="145" t="s">
        <v>362</v>
      </c>
      <c r="D164" s="178" t="s">
        <v>512</v>
      </c>
      <c r="E164" s="147"/>
    </row>
    <row r="165" spans="2:5">
      <c r="B165" s="152" t="s">
        <v>364</v>
      </c>
      <c r="C165" s="143"/>
      <c r="D165" s="192"/>
      <c r="E165" s="144"/>
    </row>
    <row r="166" spans="2:5">
      <c r="B166" s="149" t="s">
        <v>366</v>
      </c>
      <c r="C166" s="145" t="s">
        <v>365</v>
      </c>
      <c r="D166" s="178" t="s">
        <v>499</v>
      </c>
      <c r="E166" s="147"/>
    </row>
    <row r="167" spans="2:5">
      <c r="B167" s="152" t="s">
        <v>367</v>
      </c>
      <c r="C167" s="143"/>
      <c r="D167" s="192"/>
      <c r="E167" s="144"/>
    </row>
    <row r="168" spans="2:5" ht="25.5">
      <c r="B168" s="149" t="s">
        <v>378</v>
      </c>
      <c r="C168" s="145" t="s">
        <v>368</v>
      </c>
      <c r="D168" s="178" t="s">
        <v>520</v>
      </c>
      <c r="E168" s="147"/>
    </row>
    <row r="169" spans="2:5" ht="25.5">
      <c r="B169" s="149" t="s">
        <v>379</v>
      </c>
      <c r="C169" s="145" t="s">
        <v>369</v>
      </c>
      <c r="D169" s="178" t="s">
        <v>56</v>
      </c>
      <c r="E169" s="147"/>
    </row>
    <row r="170" spans="2:5">
      <c r="B170" s="152" t="s">
        <v>370</v>
      </c>
      <c r="C170" s="143"/>
      <c r="D170" s="143"/>
      <c r="E170" s="144"/>
    </row>
    <row r="171" spans="2:5" ht="25.5">
      <c r="B171" s="149" t="s">
        <v>380</v>
      </c>
      <c r="C171" s="145" t="s">
        <v>371</v>
      </c>
      <c r="D171" s="178" t="s">
        <v>512</v>
      </c>
      <c r="E171" s="147" t="s">
        <v>495</v>
      </c>
    </row>
    <row r="172" spans="2:5">
      <c r="B172" s="149" t="s">
        <v>381</v>
      </c>
      <c r="C172" s="145" t="s">
        <v>372</v>
      </c>
      <c r="D172" s="178" t="s">
        <v>512</v>
      </c>
      <c r="E172" s="147" t="s">
        <v>496</v>
      </c>
    </row>
    <row r="173" spans="2:5" ht="25.5">
      <c r="B173" s="149" t="s">
        <v>382</v>
      </c>
      <c r="C173" s="145" t="s">
        <v>373</v>
      </c>
      <c r="D173" s="178" t="s">
        <v>512</v>
      </c>
      <c r="E173" s="147" t="s">
        <v>497</v>
      </c>
    </row>
    <row r="174" spans="2:5" ht="25.5">
      <c r="B174" s="149" t="s">
        <v>383</v>
      </c>
      <c r="C174" s="145" t="s">
        <v>376</v>
      </c>
      <c r="D174" s="178" t="s">
        <v>512</v>
      </c>
      <c r="E174" s="147" t="s">
        <v>497</v>
      </c>
    </row>
    <row r="175" spans="2:5" ht="25.5">
      <c r="B175" s="149" t="s">
        <v>384</v>
      </c>
      <c r="C175" s="145" t="s">
        <v>374</v>
      </c>
      <c r="D175" s="178" t="s">
        <v>512</v>
      </c>
      <c r="E175" s="147" t="s">
        <v>497</v>
      </c>
    </row>
    <row r="176" spans="2:5" ht="25.5">
      <c r="B176" s="149" t="s">
        <v>385</v>
      </c>
      <c r="C176" s="145" t="s">
        <v>375</v>
      </c>
      <c r="D176" s="178" t="s">
        <v>56</v>
      </c>
      <c r="E176" s="147" t="s">
        <v>497</v>
      </c>
    </row>
    <row r="177" spans="2:7" ht="25.5">
      <c r="B177" s="149" t="s">
        <v>386</v>
      </c>
      <c r="C177" s="145" t="s">
        <v>377</v>
      </c>
      <c r="D177" s="193"/>
      <c r="E177" s="147" t="s">
        <v>497</v>
      </c>
    </row>
    <row r="178" spans="2:7">
      <c r="B178" s="152" t="s">
        <v>387</v>
      </c>
      <c r="C178" s="143"/>
      <c r="D178" s="143"/>
      <c r="E178" s="144"/>
    </row>
    <row r="179" spans="2:7" ht="25.5">
      <c r="B179" s="149" t="s">
        <v>391</v>
      </c>
      <c r="C179" s="145" t="s">
        <v>388</v>
      </c>
      <c r="D179" s="146"/>
      <c r="E179" s="147" t="s">
        <v>494</v>
      </c>
    </row>
    <row r="180" spans="2:7" ht="38.25">
      <c r="B180" s="149" t="s">
        <v>392</v>
      </c>
      <c r="C180" s="145" t="s">
        <v>389</v>
      </c>
      <c r="D180" s="146"/>
      <c r="E180" s="147" t="s">
        <v>521</v>
      </c>
    </row>
    <row r="181" spans="2:7" ht="25.5">
      <c r="B181" s="149" t="s">
        <v>393</v>
      </c>
      <c r="C181" s="145" t="s">
        <v>390</v>
      </c>
      <c r="D181" s="146"/>
      <c r="E181" s="186" t="s">
        <v>522</v>
      </c>
      <c r="F181" s="187"/>
      <c r="G181" s="187"/>
    </row>
    <row r="182" spans="2:7">
      <c r="B182" s="152" t="s">
        <v>394</v>
      </c>
      <c r="C182" s="143"/>
      <c r="D182" s="143"/>
      <c r="E182" s="144"/>
    </row>
    <row r="183" spans="2:7" ht="25.5">
      <c r="B183" s="149" t="s">
        <v>398</v>
      </c>
      <c r="C183" s="145" t="s">
        <v>395</v>
      </c>
      <c r="D183" s="167"/>
      <c r="E183" s="186" t="s">
        <v>522</v>
      </c>
    </row>
    <row r="184" spans="2:7" ht="25.5">
      <c r="B184" s="149" t="s">
        <v>399</v>
      </c>
      <c r="C184" s="145" t="s">
        <v>396</v>
      </c>
      <c r="D184" s="167"/>
      <c r="E184" s="186" t="s">
        <v>522</v>
      </c>
    </row>
    <row r="185" spans="2:7" ht="25.5">
      <c r="B185" s="149" t="s">
        <v>400</v>
      </c>
      <c r="C185" s="145" t="s">
        <v>397</v>
      </c>
      <c r="D185" s="167" t="s">
        <v>519</v>
      </c>
      <c r="E185" s="147"/>
    </row>
    <row r="186" spans="2:7">
      <c r="B186" s="152" t="s">
        <v>401</v>
      </c>
      <c r="C186" s="143"/>
      <c r="D186" s="179"/>
      <c r="E186" s="144"/>
    </row>
    <row r="187" spans="2:7" ht="25.5">
      <c r="B187" s="149" t="s">
        <v>404</v>
      </c>
      <c r="C187" s="145" t="s">
        <v>402</v>
      </c>
      <c r="D187" s="211" t="s">
        <v>577</v>
      </c>
      <c r="E187" s="186"/>
      <c r="F187" s="187"/>
    </row>
    <row r="188" spans="2:7">
      <c r="B188" s="149" t="s">
        <v>405</v>
      </c>
      <c r="C188" s="145" t="s">
        <v>403</v>
      </c>
      <c r="D188" s="167"/>
      <c r="E188" s="147" t="s">
        <v>578</v>
      </c>
    </row>
    <row r="189" spans="2:7">
      <c r="B189" s="152" t="s">
        <v>95</v>
      </c>
      <c r="C189" s="143"/>
      <c r="D189" s="179"/>
      <c r="E189" s="144"/>
    </row>
    <row r="190" spans="2:7">
      <c r="B190" s="149" t="s">
        <v>408</v>
      </c>
      <c r="C190" s="145" t="s">
        <v>406</v>
      </c>
      <c r="D190" s="178" t="s">
        <v>95</v>
      </c>
      <c r="E190" s="147"/>
    </row>
    <row r="191" spans="2:7">
      <c r="B191" s="149" t="s">
        <v>409</v>
      </c>
      <c r="C191" s="145" t="s">
        <v>407</v>
      </c>
      <c r="D191" s="178" t="s">
        <v>95</v>
      </c>
      <c r="E191" s="147"/>
    </row>
    <row r="192" spans="2:7">
      <c r="B192" s="152" t="s">
        <v>410</v>
      </c>
      <c r="C192" s="143"/>
      <c r="D192" s="192"/>
      <c r="E192" s="144"/>
    </row>
    <row r="193" spans="2:5" ht="38.25">
      <c r="B193" s="149" t="s">
        <v>412</v>
      </c>
      <c r="C193" s="145" t="s">
        <v>411</v>
      </c>
      <c r="D193" s="178" t="s">
        <v>123</v>
      </c>
      <c r="E193" s="147"/>
    </row>
    <row r="194" spans="2:5">
      <c r="B194" s="152" t="s">
        <v>413</v>
      </c>
      <c r="C194" s="143"/>
      <c r="D194" s="192"/>
      <c r="E194" s="144"/>
    </row>
    <row r="195" spans="2:5" ht="25.5">
      <c r="B195" s="149" t="s">
        <v>416</v>
      </c>
      <c r="C195" s="145" t="s">
        <v>414</v>
      </c>
      <c r="D195" s="193" t="s">
        <v>462</v>
      </c>
      <c r="E195" s="147"/>
    </row>
    <row r="196" spans="2:5" ht="25.5">
      <c r="B196" s="149" t="s">
        <v>417</v>
      </c>
      <c r="C196" s="145" t="s">
        <v>415</v>
      </c>
      <c r="D196" s="193"/>
      <c r="E196" s="147" t="s">
        <v>579</v>
      </c>
    </row>
    <row r="197" spans="2:5">
      <c r="B197" s="152" t="s">
        <v>418</v>
      </c>
      <c r="C197" s="143"/>
      <c r="D197" s="179"/>
      <c r="E197" s="144"/>
    </row>
    <row r="198" spans="2:5" ht="63.75">
      <c r="B198" s="149" t="s">
        <v>422</v>
      </c>
      <c r="C198" s="145" t="s">
        <v>419</v>
      </c>
      <c r="D198" s="167"/>
      <c r="E198" s="147" t="s">
        <v>493</v>
      </c>
    </row>
    <row r="199" spans="2:5" ht="25.5">
      <c r="B199" s="149" t="s">
        <v>423</v>
      </c>
      <c r="C199" s="145" t="s">
        <v>420</v>
      </c>
      <c r="D199" s="167"/>
      <c r="E199" s="147" t="s">
        <v>493</v>
      </c>
    </row>
    <row r="200" spans="2:5" ht="25.5">
      <c r="B200" s="149" t="s">
        <v>424</v>
      </c>
      <c r="C200" s="145" t="s">
        <v>421</v>
      </c>
      <c r="D200" s="146"/>
      <c r="E200" s="147" t="s">
        <v>493</v>
      </c>
    </row>
    <row r="201" spans="2:5"/>
    <row r="202" spans="2:5"/>
    <row r="203" spans="2:5" ht="15.75">
      <c r="B203" s="27" t="s">
        <v>425</v>
      </c>
    </row>
    <row r="204" spans="2:5" ht="15.75">
      <c r="B204" s="140"/>
      <c r="C204" s="141" t="s">
        <v>126</v>
      </c>
      <c r="D204" s="141" t="s">
        <v>1</v>
      </c>
      <c r="E204" s="141" t="s">
        <v>127</v>
      </c>
    </row>
    <row r="205" spans="2:5">
      <c r="B205" s="152" t="s">
        <v>356</v>
      </c>
      <c r="C205" s="143"/>
      <c r="D205" s="143"/>
      <c r="E205" s="144"/>
    </row>
    <row r="206" spans="2:5" ht="25.5">
      <c r="B206" s="149" t="s">
        <v>428</v>
      </c>
      <c r="C206" s="145" t="s">
        <v>426</v>
      </c>
      <c r="D206" s="193"/>
      <c r="E206" s="147" t="s">
        <v>444</v>
      </c>
    </row>
    <row r="207" spans="2:5">
      <c r="B207" s="149" t="s">
        <v>429</v>
      </c>
      <c r="C207" s="145" t="s">
        <v>427</v>
      </c>
      <c r="D207" s="178" t="s">
        <v>72</v>
      </c>
      <c r="E207" s="147"/>
    </row>
    <row r="208" spans="2:5">
      <c r="D208" s="210"/>
    </row>
    <row r="209" spans="4:4" hidden="1">
      <c r="D209" s="210"/>
    </row>
    <row r="210" spans="4:4" hidden="1">
      <c r="D210" s="210"/>
    </row>
    <row r="211" spans="4:4" hidden="1">
      <c r="D211" s="210"/>
    </row>
    <row r="212" spans="4:4" hidden="1">
      <c r="D212" s="210"/>
    </row>
  </sheetData>
  <mergeCells count="5">
    <mergeCell ref="B6:E6"/>
    <mergeCell ref="B108:E108"/>
    <mergeCell ref="B128:E128"/>
    <mergeCell ref="B129:E129"/>
    <mergeCell ref="B157:E157"/>
  </mergeCells>
  <phoneticPr fontId="19" type="noConversion"/>
  <hyperlinks>
    <hyperlink ref="D9" r:id="rId1" xr:uid="{BDA36E5B-308E-4AB3-98AB-E1779271A144}"/>
    <hyperlink ref="D10" location="Home!A1" display="Boundaries and Scope" xr:uid="{0649E418-17C0-4D4B-81C4-1F2AF07F3764}"/>
    <hyperlink ref="D11" location="Home!A1" display="Boundaries and Scope" xr:uid="{2B277324-E219-42E1-98DB-B96F22AB0A9D}"/>
    <hyperlink ref="D12" location="Home!A1" display="Restatements and Currency" xr:uid="{F843436F-7A97-4458-A726-D82690649E49}"/>
    <hyperlink ref="D15" r:id="rId2" xr:uid="{81F23C67-8AC1-433A-8037-4E831D0903A4}"/>
    <hyperlink ref="D16" location="Social!A1" display="Employees" xr:uid="{4EC70297-1D82-424B-94B4-B82DF262578E}"/>
    <hyperlink ref="D17" location="Social!A1" display="Employees" xr:uid="{B867B2E5-930E-4940-A4F6-AA07FD42F4FB}"/>
    <hyperlink ref="D26" location="Governance!A1" display="Compliance Breaches" xr:uid="{4B3B8BC9-570F-46DC-AF0F-B61E8213215B}"/>
    <hyperlink ref="D38" location="Governance!A1" display="Compliance Breaches" xr:uid="{E95A0AE8-B8EE-44C7-B1F5-E176096C1DDA}"/>
    <hyperlink ref="D42" location="Social!A1" display="Labour Relations" xr:uid="{7D786701-07A3-446D-A9E0-64253724C0F1}"/>
    <hyperlink ref="D49" location="Social!A1" display="Training" xr:uid="{81983F08-542A-436F-91AA-54611060AF93}"/>
    <hyperlink ref="D50" location="Governance!A1" display="Compliance Breaches" xr:uid="{33C1D740-63B5-49E2-A54F-278E500B2F21}"/>
    <hyperlink ref="D52" location="Environment!A1" display="Electricity Usage" xr:uid="{73DAC826-3DD5-4350-9A1B-F83270B2530D}"/>
    <hyperlink ref="D54" location="Environment!A1" display="Electricity Usage" xr:uid="{533D7FF1-4C5C-455A-B7FD-AF3D5F97457A}"/>
    <hyperlink ref="D55" location="Environment!A1" display="Electricity Usage" xr:uid="{6A177F76-1BB0-45BD-BB51-DEC65C35E281}"/>
    <hyperlink ref="D58" location="Environment!A1" display="Water Consumption" xr:uid="{420C71D5-A2C9-49EF-A30A-75DDF033C401}"/>
    <hyperlink ref="D59" location="Environment!A1" display="Water Consumption" xr:uid="{F062A8D5-9D9F-4333-AC89-2C7D944626A4}"/>
    <hyperlink ref="D60" location="Environment!A1" display="Water Consumption" xr:uid="{287C9A29-F21D-4CD6-AFA0-24CDB602A86D}"/>
    <hyperlink ref="D65" location="Environment!A1" display="Greenhouse Gas Emissions" xr:uid="{9DD3A230-BBA5-4334-B3FC-D22292B8B15E}"/>
    <hyperlink ref="D66" location="Environment!A1" display="Greenhouse Gas Emissions" xr:uid="{A2500768-F7E1-41BE-8DA0-B774FF076C39}"/>
    <hyperlink ref="D67" location="Environment!A1" display="Greenhouse Gas Emissions" xr:uid="{5179A9AC-9D0B-4FC8-BB9A-0A3E427ABEB9}"/>
    <hyperlink ref="D68" location="Environment!A1" display="Greenhouse Gas Emissions" xr:uid="{64CC2567-A2F2-415B-B897-A5F934CE2DD6}"/>
    <hyperlink ref="D69" location="Environment!A1" display="Greenhouse Gas Emissions" xr:uid="{7FFBEBFC-8B8C-4ACA-A8F9-4F7AAFB1DCE0}"/>
    <hyperlink ref="D70" location="Environment!A1" display="Non-GHG Emissions and Waste" xr:uid="{0839FE7D-C1E1-484A-9BC1-03B6E1DCD46A}"/>
    <hyperlink ref="D71" location="Environment!A1" display="Non-GHG Emissions and Waste" xr:uid="{2F5C76BB-40A8-4BE9-BD6E-FD7A5EA917D0}"/>
    <hyperlink ref="D75" location="Social!A1" display="Employee Turnover" xr:uid="{45D1EE88-941F-41B4-AF7F-F9295C7CD723}"/>
    <hyperlink ref="D76" location="Social!A1" display="Labour Relations" xr:uid="{4505DBD7-C833-4B0A-877B-3091D56CF35A}"/>
    <hyperlink ref="D77" location="Social!A1" display="Labour Relations" xr:uid="{657C3E65-7B81-41DA-ABAA-B942FE465864}"/>
    <hyperlink ref="D86" location="Social!A1" display="Labour Relations" xr:uid="{A070A6B6-2984-43E8-86BE-409154E62867}"/>
    <hyperlink ref="D87" location="'Health &amp; Safety'!A1" display="Injury Statistics" xr:uid="{541FDE07-4F3C-4ACB-AADC-41CFE3867FFC}"/>
    <hyperlink ref="D88" location="'Health &amp; Safety'!A1" display="Injury Statistics" xr:uid="{FB898BE3-6809-4C28-9293-23209DD08B09}"/>
    <hyperlink ref="D90" location="Social!A1" display="Training" xr:uid="{2ADEBA00-62FE-4E9C-9BDF-664AA9EC39B3}"/>
    <hyperlink ref="D92" location="Social!A1" display="Labour Relations" xr:uid="{FB8D0C35-C97A-4243-AA1F-5CAA5B1D524F}"/>
    <hyperlink ref="D94" location="Social!A1" display="Diversity" xr:uid="{0D3E1703-BA05-403D-AEF6-83B0B2D16469}"/>
    <hyperlink ref="D96" location="Governance!A1" display="Compliance Breaches" xr:uid="{C926A836-83D2-4B10-97A7-DAD52F8DCDDE}"/>
    <hyperlink ref="D98" location="Governance!A1" display="Compliance Breaches" xr:uid="{F8C8F08C-873A-4D33-A11F-92EE1A2A8E69}"/>
    <hyperlink ref="D100" location="Governance!A1" display="Compliance Breaches" xr:uid="{6DD574E8-ECCD-453A-BE4C-2252A57D8D5C}"/>
    <hyperlink ref="D102" location="Governance!A1" display="Compliance Breaches" xr:uid="{79E7945F-C572-4661-BCD0-A75984CE1F7E}"/>
    <hyperlink ref="D104" location="Governance!A1" display="Compliance Breaches" xr:uid="{E279E853-A272-40CB-BD5B-10E028643624}"/>
    <hyperlink ref="D123" location="Environment!A1" display="Greenhouse Gas Emissions" xr:uid="{38B26B32-D9C9-4EF3-9360-F263F1109285}"/>
    <hyperlink ref="D143" location="Social!A1" display="Diversity" xr:uid="{8F571F41-0047-4297-A9A8-18595015489E}"/>
    <hyperlink ref="D149" location="Environment!A1" display="Greenhouse Gas Emissions" xr:uid="{58092C06-3B81-4DAC-BCA5-328408BE8715}"/>
    <hyperlink ref="D152" location="Environment!A1" display="Greenhouse Gas Emissions" xr:uid="{1624433E-A255-4E47-9AF6-4325723B2FDF}"/>
    <hyperlink ref="D154" location="Governance!A1" display="Compliance Breaches" xr:uid="{33431270-A6DA-4E47-A454-8C5E180784C0}"/>
    <hyperlink ref="D161" location="Environment!A1" display="Greenhouse Gas Emissions" xr:uid="{9FB0DD31-D30D-4126-875E-90B431AA6C33}"/>
    <hyperlink ref="D164" location="Environment!A1" display="Non-GHG Emissions and Waste" xr:uid="{950A2C05-6A3B-4385-81CE-CA885A51C718}"/>
    <hyperlink ref="D166" location="Environment!A1" display="Electricity Usage" xr:uid="{F7DEEA37-8842-4AD0-8B77-0F0F6EF4F186}"/>
    <hyperlink ref="D168" location="Environment!A1" display="Water Consumption" xr:uid="{B9B3DC3C-3CBF-40D1-80EE-99C634971D95}"/>
    <hyperlink ref="D169" location="Governance!A1" display="Compliance Breaches" xr:uid="{D63CE329-7225-4534-AEB6-F6C50834BC15}"/>
    <hyperlink ref="D171" location="Environment!A1" display="Non-GHG Emissions and Waste" xr:uid="{FB3112D1-CFF2-43BF-891C-8EF81B9F59FE}"/>
    <hyperlink ref="D173" location="Environment!A1" display="Non-GHG Emissions and Waste" xr:uid="{FB5389A3-419D-46B5-A43C-1B239C162F67}"/>
    <hyperlink ref="D172" location="Environment!A1" display="Non-GHG Emissions and Waste" xr:uid="{9DC911B9-25BD-4897-B701-10A70FA3DC97}"/>
    <hyperlink ref="D174" location="Environment!A1" display="Non-GHG Emissions and Waste" xr:uid="{B506EF1C-036E-4077-ADC2-CDC4801FE761}"/>
    <hyperlink ref="D175" location="Environment!A1" display="Non-GHG Emissions and Waste" xr:uid="{C2C26BE3-FEF1-49E7-BD4F-26F610525DC4}"/>
    <hyperlink ref="D176" location="Governance!A1" display="Compliance Breaches" xr:uid="{C9D718EA-4808-4B31-864D-DB242BE04AB4}"/>
    <hyperlink ref="D190" location="Social!A1" display="Labour Relations" xr:uid="{3B8F4ABC-E07C-494C-94B5-E157F4C8B77E}"/>
    <hyperlink ref="D191" location="Social!A1" display="Labour Relations" xr:uid="{FDA09672-3E86-4E17-9549-26C658AA6B20}"/>
    <hyperlink ref="D193" location="'Health &amp; Safety'!A1" display="Safety Indicators" xr:uid="{67170131-6154-400E-8B37-BD73EAD0D523}"/>
    <hyperlink ref="D207" location="Social!A1" display="Employees" xr:uid="{2E3A69DC-FEC0-4CA4-96F0-594CD559A035}"/>
  </hyperlinks>
  <pageMargins left="0.7" right="0.7" top="0.75" bottom="0.75" header="0.3" footer="0.3"/>
  <pageSetup scale="65" fitToHeight="0" orientation="landscape" verticalDpi="1200"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49AD-E100-4441-9436-45DB66F8FCC7}">
  <sheetPr>
    <tabColor theme="9"/>
    <pageSetUpPr fitToPage="1"/>
  </sheetPr>
  <dimension ref="A1:I25"/>
  <sheetViews>
    <sheetView showGridLines="0" showRowColHeaders="0" zoomScale="70" zoomScaleNormal="70" workbookViewId="0">
      <selection activeCell="F9" sqref="F9"/>
    </sheetView>
  </sheetViews>
  <sheetFormatPr defaultColWidth="0" defaultRowHeight="15" zeroHeight="1"/>
  <cols>
    <col min="1" max="1" width="2.7109375" customWidth="1"/>
    <col min="2" max="2" width="38.7109375" customWidth="1"/>
    <col min="3" max="7" width="47.28515625" customWidth="1"/>
    <col min="8" max="8" width="66.5703125" customWidth="1"/>
    <col min="9" max="9" width="12.7109375" customWidth="1"/>
    <col min="10" max="16384" width="3" hidden="1"/>
  </cols>
  <sheetData>
    <row r="1" spans="1:8"/>
    <row r="2" spans="1:8"/>
    <row r="3" spans="1:8">
      <c r="C3" s="1"/>
      <c r="D3" s="1"/>
      <c r="E3" s="1"/>
      <c r="F3" s="1"/>
    </row>
    <row r="4" spans="1:8">
      <c r="C4" s="85"/>
      <c r="D4" s="85"/>
      <c r="E4" s="85"/>
      <c r="F4" s="85"/>
    </row>
    <row r="5" spans="1:8" ht="15.75">
      <c r="E5" s="33"/>
    </row>
    <row r="6" spans="1:8" ht="16.5">
      <c r="A6" s="47"/>
      <c r="B6" s="27"/>
      <c r="C6" s="28"/>
      <c r="D6" s="28"/>
      <c r="E6" s="28"/>
      <c r="F6" s="28"/>
    </row>
    <row r="7" spans="1:8" ht="16.5">
      <c r="A7" s="47"/>
      <c r="B7" s="215" t="s">
        <v>589</v>
      </c>
      <c r="C7" s="216" t="s">
        <v>592</v>
      </c>
      <c r="D7" s="216" t="s">
        <v>583</v>
      </c>
      <c r="E7" s="216" t="s">
        <v>593</v>
      </c>
      <c r="F7" s="217" t="s">
        <v>533</v>
      </c>
      <c r="G7" s="216" t="s">
        <v>580</v>
      </c>
      <c r="H7" s="218" t="s">
        <v>532</v>
      </c>
    </row>
    <row r="8" spans="1:8" ht="213.75">
      <c r="A8" s="47"/>
      <c r="B8" s="213" t="s">
        <v>588</v>
      </c>
      <c r="C8" s="221" t="s">
        <v>620</v>
      </c>
      <c r="D8" s="212" t="s">
        <v>628</v>
      </c>
      <c r="E8" s="212" t="s">
        <v>646</v>
      </c>
      <c r="F8" s="212" t="s">
        <v>623</v>
      </c>
      <c r="G8" s="212" t="s">
        <v>647</v>
      </c>
      <c r="H8" s="214" t="s">
        <v>595</v>
      </c>
    </row>
    <row r="9" spans="1:8" ht="285">
      <c r="A9" s="47"/>
      <c r="B9" s="213" t="s">
        <v>587</v>
      </c>
      <c r="C9" s="221" t="s">
        <v>621</v>
      </c>
      <c r="D9" s="212" t="s">
        <v>629</v>
      </c>
      <c r="E9" s="212" t="s">
        <v>630</v>
      </c>
      <c r="F9" s="212" t="s">
        <v>631</v>
      </c>
      <c r="G9" s="212" t="s">
        <v>604</v>
      </c>
      <c r="H9" s="214" t="s">
        <v>617</v>
      </c>
    </row>
    <row r="10" spans="1:8" ht="144">
      <c r="A10" s="47"/>
      <c r="B10" s="213" t="s">
        <v>586</v>
      </c>
      <c r="C10" s="221" t="s">
        <v>648</v>
      </c>
      <c r="D10" s="212" t="s">
        <v>632</v>
      </c>
      <c r="E10" s="212" t="s">
        <v>605</v>
      </c>
      <c r="F10" s="212" t="s">
        <v>649</v>
      </c>
      <c r="G10" s="212" t="s">
        <v>616</v>
      </c>
      <c r="H10" s="214" t="s">
        <v>618</v>
      </c>
    </row>
    <row r="11" spans="1:8" ht="108" customHeight="1">
      <c r="A11" s="47"/>
      <c r="B11" s="213" t="s">
        <v>590</v>
      </c>
      <c r="C11" s="221" t="s">
        <v>606</v>
      </c>
      <c r="D11" s="212" t="s">
        <v>626</v>
      </c>
      <c r="E11" s="212" t="s">
        <v>600</v>
      </c>
      <c r="F11" s="212" t="s">
        <v>624</v>
      </c>
      <c r="G11" s="212" t="s">
        <v>601</v>
      </c>
      <c r="H11" s="214" t="s">
        <v>602</v>
      </c>
    </row>
    <row r="12" spans="1:8" ht="245.25">
      <c r="A12" s="47"/>
      <c r="B12" s="213" t="s">
        <v>591</v>
      </c>
      <c r="C12" s="221" t="s">
        <v>622</v>
      </c>
      <c r="D12" s="212" t="s">
        <v>633</v>
      </c>
      <c r="E12" s="212" t="s">
        <v>634</v>
      </c>
      <c r="F12" s="212" t="s">
        <v>625</v>
      </c>
      <c r="G12" s="212" t="s">
        <v>655</v>
      </c>
      <c r="H12" s="214" t="s">
        <v>654</v>
      </c>
    </row>
    <row r="13" spans="1:8"/>
    <row r="14" spans="1:8"/>
    <row r="15" spans="1:8"/>
    <row r="16" spans="1:8"/>
    <row r="17"/>
    <row r="18"/>
    <row r="19"/>
    <row r="20"/>
    <row r="21"/>
    <row r="22"/>
    <row r="23"/>
    <row r="24"/>
    <row r="25"/>
  </sheetData>
  <pageMargins left="0.7" right="0.7" top="0.75" bottom="0.75" header="0.3" footer="0.3"/>
  <pageSetup scale="46" fitToHeight="0" orientation="landscape"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40ED9-0BAF-46DC-8FA9-2F4363B8DE00}">
  <sheetPr>
    <tabColor rgb="FF678B96"/>
    <pageSetUpPr fitToPage="1"/>
  </sheetPr>
  <dimension ref="A1:J24"/>
  <sheetViews>
    <sheetView showGridLines="0" showRowColHeaders="0" zoomScale="70" zoomScaleNormal="70" workbookViewId="0">
      <selection activeCell="A25" sqref="A25:XFD1048576"/>
    </sheetView>
  </sheetViews>
  <sheetFormatPr defaultColWidth="0" defaultRowHeight="14.45" customHeight="1" zeroHeight="1"/>
  <cols>
    <col min="1" max="1" width="2.7109375" customWidth="1"/>
    <col min="2" max="2" width="38.7109375" customWidth="1"/>
    <col min="3" max="5" width="62.42578125" customWidth="1"/>
    <col min="6" max="6" width="66" customWidth="1"/>
    <col min="7" max="7" width="57.7109375" customWidth="1"/>
    <col min="8" max="8" width="49.28515625" customWidth="1"/>
    <col min="9" max="9" width="3.5703125" customWidth="1"/>
    <col min="10" max="10" width="2.42578125" hidden="1" customWidth="1"/>
    <col min="11" max="16384" width="3" hidden="1"/>
  </cols>
  <sheetData>
    <row r="1" spans="1:8" ht="15"/>
    <row r="2" spans="1:8" ht="15"/>
    <row r="3" spans="1:8" ht="15">
      <c r="C3" s="1"/>
      <c r="D3" s="1"/>
      <c r="E3" s="1"/>
      <c r="F3" s="1"/>
    </row>
    <row r="4" spans="1:8" ht="15">
      <c r="C4" s="85"/>
      <c r="D4" s="85"/>
      <c r="E4" s="85"/>
      <c r="F4" s="85"/>
    </row>
    <row r="5" spans="1:8" ht="15.75">
      <c r="E5" s="33"/>
    </row>
    <row r="6" spans="1:8" ht="16.5" customHeight="1">
      <c r="A6" s="47"/>
      <c r="B6" s="27"/>
      <c r="C6" s="28"/>
      <c r="D6" s="28"/>
      <c r="E6" s="28"/>
      <c r="F6" s="28"/>
    </row>
    <row r="7" spans="1:8" ht="16.5">
      <c r="A7" s="47"/>
      <c r="B7" s="223" t="s">
        <v>589</v>
      </c>
      <c r="C7" s="224" t="s">
        <v>566</v>
      </c>
      <c r="D7" s="224" t="s">
        <v>584</v>
      </c>
      <c r="E7" s="224" t="s">
        <v>581</v>
      </c>
      <c r="F7" s="225" t="s">
        <v>585</v>
      </c>
      <c r="G7" s="224" t="s">
        <v>594</v>
      </c>
      <c r="H7" s="226" t="s">
        <v>582</v>
      </c>
    </row>
    <row r="8" spans="1:8" ht="320.25">
      <c r="A8" s="47"/>
      <c r="B8" s="227" t="s">
        <v>588</v>
      </c>
      <c r="C8" s="219" t="s">
        <v>627</v>
      </c>
      <c r="D8" s="219" t="s">
        <v>635</v>
      </c>
      <c r="E8" s="219" t="s">
        <v>636</v>
      </c>
      <c r="F8" s="219" t="s">
        <v>612</v>
      </c>
      <c r="G8" s="219" t="s">
        <v>596</v>
      </c>
      <c r="H8" s="220" t="s">
        <v>637</v>
      </c>
    </row>
    <row r="9" spans="1:8" ht="212.25" customHeight="1">
      <c r="A9" s="47"/>
      <c r="B9" s="227" t="s">
        <v>587</v>
      </c>
      <c r="C9" s="219" t="s">
        <v>650</v>
      </c>
      <c r="D9" s="219" t="s">
        <v>638</v>
      </c>
      <c r="E9" s="219" t="s">
        <v>639</v>
      </c>
      <c r="F9" s="219" t="s">
        <v>597</v>
      </c>
      <c r="G9" s="219" t="s">
        <v>603</v>
      </c>
      <c r="H9" s="220" t="s">
        <v>651</v>
      </c>
    </row>
    <row r="10" spans="1:8" ht="165.75">
      <c r="A10" s="47"/>
      <c r="B10" s="227" t="s">
        <v>586</v>
      </c>
      <c r="C10" s="219" t="s">
        <v>598</v>
      </c>
      <c r="D10" s="219" t="s">
        <v>640</v>
      </c>
      <c r="E10" s="219" t="s">
        <v>641</v>
      </c>
      <c r="F10" s="219" t="s">
        <v>619</v>
      </c>
      <c r="G10" s="219" t="s">
        <v>599</v>
      </c>
      <c r="H10" s="220" t="s">
        <v>642</v>
      </c>
    </row>
    <row r="11" spans="1:8" ht="229.5">
      <c r="A11" s="47"/>
      <c r="B11" s="227" t="s">
        <v>590</v>
      </c>
      <c r="C11" s="222" t="s">
        <v>609</v>
      </c>
      <c r="D11" s="219" t="s">
        <v>643</v>
      </c>
      <c r="E11" s="219" t="s">
        <v>608</v>
      </c>
      <c r="F11" s="219" t="s">
        <v>607</v>
      </c>
      <c r="G11" s="219" t="s">
        <v>610</v>
      </c>
      <c r="H11" s="220" t="s">
        <v>652</v>
      </c>
    </row>
    <row r="12" spans="1:8" ht="218.25">
      <c r="A12" s="47"/>
      <c r="B12" s="227" t="s">
        <v>591</v>
      </c>
      <c r="C12" s="219" t="s">
        <v>644</v>
      </c>
      <c r="D12" s="219" t="s">
        <v>645</v>
      </c>
      <c r="E12" s="219" t="s">
        <v>615</v>
      </c>
      <c r="F12" s="219" t="s">
        <v>611</v>
      </c>
      <c r="G12" s="219" t="s">
        <v>613</v>
      </c>
      <c r="H12" s="220" t="s">
        <v>614</v>
      </c>
    </row>
    <row r="13" spans="1:8" ht="14.45" customHeight="1"/>
    <row r="14" spans="1:8" ht="14.45" customHeight="1"/>
    <row r="15" spans="1:8" ht="14.45" customHeight="1"/>
    <row r="16" spans="1:8" ht="14.45" customHeight="1"/>
    <row r="17" ht="14.45" customHeight="1"/>
    <row r="18" ht="14.45" customHeight="1"/>
    <row r="19" ht="14.45" customHeight="1"/>
    <row r="20" ht="14.45" customHeight="1"/>
    <row r="21" ht="14.45" customHeight="1"/>
    <row r="22" ht="14.45" customHeight="1"/>
    <row r="23" ht="14.45" customHeight="1"/>
    <row r="24" ht="14.45" customHeight="1"/>
  </sheetData>
  <pageMargins left="0.7" right="0.7" top="0.75" bottom="0.75" header="0.3" footer="0.3"/>
  <pageSetup scale="30" fitToHeight="0" orientation="landscape"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03AD4D7-6806-493A-8EF8-CC95460F38B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Home</vt:lpstr>
      <vt:lpstr>Overview</vt:lpstr>
      <vt:lpstr>Environment</vt:lpstr>
      <vt:lpstr>Governance</vt:lpstr>
      <vt:lpstr>Social</vt:lpstr>
      <vt:lpstr>Health &amp; Safety</vt:lpstr>
      <vt:lpstr>GRI &amp; SASB</vt:lpstr>
      <vt:lpstr>Operators - Environmental</vt:lpstr>
      <vt:lpstr>Operators - Social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Jieam</dc:creator>
  <cp:lastModifiedBy>Emily Jieam</cp:lastModifiedBy>
  <cp:lastPrinted>2026-05-28T19:20:41Z</cp:lastPrinted>
  <dcterms:created xsi:type="dcterms:W3CDTF">2015-06-05T18:17:20Z</dcterms:created>
  <dcterms:modified xsi:type="dcterms:W3CDTF">2026-10-05T21:13:00Z</dcterms:modified>
</cp:coreProperties>
</file>